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9795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<sst xmlns="http://schemas.openxmlformats.org/spreadsheetml/2006/main" count="929" uniqueCount="392">
  <si>
    <t>Cena jednostkowa netto (zł)</t>
  </si>
  <si>
    <t>Wartość
pozycji netto (zł)</t>
  </si>
  <si>
    <t>Pozycja</t>
  </si>
  <si>
    <t>Opis pozycji</t>
  </si>
  <si>
    <t>Przedmiar</t>
  </si>
  <si>
    <t>1.1</t>
  </si>
  <si>
    <t>2.1</t>
  </si>
  <si>
    <t>3.1</t>
  </si>
  <si>
    <t>3.2</t>
  </si>
  <si>
    <t>3.4</t>
  </si>
  <si>
    <t>kpl.</t>
  </si>
  <si>
    <t>szt.</t>
  </si>
  <si>
    <t>m2</t>
  </si>
  <si>
    <t>t</t>
  </si>
  <si>
    <t>1.2</t>
  </si>
  <si>
    <t>Ściółkowanie korą sosnową</t>
  </si>
  <si>
    <t xml:space="preserve">Gwoździe do obrzeża eko-bord uni z tworzywa dł. 25 cm 
</t>
  </si>
  <si>
    <t>Osadzenie obrzeża eko-bord</t>
  </si>
  <si>
    <t>Materiały dodatkowe</t>
  </si>
  <si>
    <t>CAŁKOWITA WARTOŚĆ netto</t>
  </si>
  <si>
    <t xml:space="preserve">Obrzeże eko-bord uni </t>
  </si>
  <si>
    <t>3.5</t>
  </si>
  <si>
    <t>3.6</t>
  </si>
  <si>
    <t>3.7</t>
  </si>
  <si>
    <t>3.8</t>
  </si>
  <si>
    <t>3.9</t>
  </si>
  <si>
    <t>3.10</t>
  </si>
  <si>
    <t>1.1.1</t>
  </si>
  <si>
    <t>X</t>
  </si>
  <si>
    <t xml:space="preserve"> X </t>
  </si>
  <si>
    <t>Jednostka</t>
  </si>
  <si>
    <t xml:space="preserve">Kora sosnowa 0-6 mm worek 80 l </t>
  </si>
  <si>
    <t>3.11</t>
  </si>
  <si>
    <t>Zielony dach</t>
  </si>
  <si>
    <t>5.1</t>
  </si>
  <si>
    <t>Zieleń intensywna - trawniki w ogródkach</t>
  </si>
  <si>
    <t>5.2</t>
  </si>
  <si>
    <t>Zieleń ekstensywna - części wspólne</t>
  </si>
  <si>
    <t>3.3</t>
  </si>
  <si>
    <t>1.1.2</t>
  </si>
  <si>
    <t>1.1.3</t>
  </si>
  <si>
    <t>4.1</t>
  </si>
  <si>
    <t>5</t>
  </si>
  <si>
    <t>Mała architektura</t>
  </si>
  <si>
    <t>Ławki</t>
  </si>
  <si>
    <t>montaż ławki</t>
  </si>
  <si>
    <t>x</t>
  </si>
  <si>
    <t>5.1.1</t>
  </si>
  <si>
    <t>5.1.2</t>
  </si>
  <si>
    <t>5.2.1</t>
  </si>
  <si>
    <t>5.2.2</t>
  </si>
  <si>
    <t>1.3</t>
  </si>
  <si>
    <t>2.2</t>
  </si>
  <si>
    <t>3.12</t>
  </si>
  <si>
    <t>4.2</t>
  </si>
  <si>
    <t>4.3</t>
  </si>
  <si>
    <t>4.4</t>
  </si>
  <si>
    <t>4.5</t>
  </si>
  <si>
    <t>4.6</t>
  </si>
  <si>
    <t>OGRÓD WZROKU I WĘCHU</t>
  </si>
  <si>
    <t>Rośliny</t>
  </si>
  <si>
    <t>Sadzenie drzew</t>
  </si>
  <si>
    <t>Sadzenie bylin i traw ozdobnych</t>
  </si>
  <si>
    <t>1.4</t>
  </si>
  <si>
    <t>Drzewa</t>
  </si>
  <si>
    <t>jodła koreańska  Abies koreana wys 2,7-3,0m</t>
  </si>
  <si>
    <t>1.1.1.1</t>
  </si>
  <si>
    <t>1.1.1.2</t>
  </si>
  <si>
    <t>Krzewy i pnącza</t>
  </si>
  <si>
    <t>Byliny i trawy ozdobne</t>
  </si>
  <si>
    <t>Sadzenie krzewów i pnączy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</si>
  <si>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</si>
  <si>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</si>
  <si>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</si>
  <si>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</si>
  <si>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</si>
  <si>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</si>
  <si>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</si>
  <si>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</si>
  <si>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</si>
  <si>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</si>
  <si>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</si>
  <si>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</si>
  <si>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</si>
  <si>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</si>
  <si>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</si>
  <si>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</si>
  <si>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</si>
  <si>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</si>
  <si>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</si>
  <si>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</si>
  <si>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</si>
  <si>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</si>
  <si>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</si>
  <si>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</si>
  <si>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</si>
  <si>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</si>
  <si>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</si>
  <si>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</si>
  <si>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</si>
  <si>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</si>
  <si>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</si>
  <si>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</si>
  <si>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</si>
  <si>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</si>
  <si>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</si>
  <si>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2.3</t>
  </si>
  <si>
    <t>2.4</t>
  </si>
  <si>
    <t>2.5</t>
  </si>
  <si>
    <t>grys granitowy 16-22mm</t>
  </si>
  <si>
    <t>rozłozenie grysu granitowego</t>
  </si>
  <si>
    <t>kotwa do mocowania agrowłókniny</t>
  </si>
  <si>
    <t>rozłożenie agrowłókniny</t>
  </si>
  <si>
    <t>Nawierzchnia ściezki</t>
  </si>
  <si>
    <t>Obrzeże betonowe szare 6x20x100</t>
  </si>
  <si>
    <t>osadzenie obrzeży na podsypce piaskowo cementowej</t>
  </si>
  <si>
    <t>Kruszywo budowlano -drogowe 0-10 mm gr. 25cm</t>
  </si>
  <si>
    <t>korytowanie na głębokość 25 cm</t>
  </si>
  <si>
    <t>wywóz i utylizacja urobku z korytowania</t>
  </si>
  <si>
    <t>Wykonanie nawierzcni utwardzonej z kruszywa</t>
  </si>
  <si>
    <t>Pergole</t>
  </si>
  <si>
    <t>4</t>
  </si>
  <si>
    <t>Ławka metalowa z oparciem "Clasic" kod. 424, kolor drewna palisander, www.kesbet.pl</t>
  </si>
  <si>
    <t>koszt dostawy ławek łącznie ze stołami do ogrodu użytkowego</t>
  </si>
  <si>
    <t>4.1.1</t>
  </si>
  <si>
    <t>4.1.2</t>
  </si>
  <si>
    <t>4.1.3</t>
  </si>
  <si>
    <t>montaż pergoli za pomoca metalowych wbijanych kotew</t>
  </si>
  <si>
    <t xml:space="preserve">pergola ogrodowa drewniana LAWA STELMET 16x50x210cm </t>
  </si>
  <si>
    <t>kotwa metalowa wbijana stal ocynkowana galwanicznie 6x6cm</t>
  </si>
  <si>
    <t>4.2.1</t>
  </si>
  <si>
    <t>4.2.2</t>
  </si>
  <si>
    <t>4.2.3</t>
  </si>
  <si>
    <t>2.6</t>
  </si>
  <si>
    <t>2.7</t>
  </si>
  <si>
    <t>2.8</t>
  </si>
  <si>
    <t>2.9</t>
  </si>
  <si>
    <t>2.10</t>
  </si>
  <si>
    <t>wiśnia piłkowana 'Royal Burgundy'  Prunus serrulata obw. 10-12 cm</t>
  </si>
  <si>
    <t>berberys Thunberga 'Admiration'  Berberis thunbergii   poj. C2</t>
  </si>
  <si>
    <t>jałowiec płożący 'Green Carpet' Juniperus horizontalis, poj. C3</t>
  </si>
  <si>
    <t>budleja Davida 'Pink Delight' Buddleja davidii, poj. C2</t>
  </si>
  <si>
    <t>jałowiec płożący 'Wiltonii' Juniperus horizontalis, poj. C3</t>
  </si>
  <si>
    <t>jałowiec pospolity 'Suecica' Juniperus communis, poj. C3</t>
  </si>
  <si>
    <t>jałowiec skalny 'Blue Arrow' Juniperus scopulorum, poj. C2</t>
  </si>
  <si>
    <t>jasminowiec wonny Philadelphus coronarius, poj. C2</t>
  </si>
  <si>
    <t>krzewuszka cudowna 'Alexandra' Weigela florida, poj. C2</t>
  </si>
  <si>
    <t>krzewuszka cudowna 'Nana Variegata'  Weigela, poj. C2</t>
  </si>
  <si>
    <t>lilak pospolity 'Charles Joly'  Syringia vulgaris, poj. C10</t>
  </si>
  <si>
    <t>lilak pospolity 'Mm Florent Stepman'  Syringia vulgaris, poj. C10</t>
  </si>
  <si>
    <t>lilak pospolity 'Sensation'  Syringia vulgaris, poj. C10</t>
  </si>
  <si>
    <t>oczar pośredni 'Jelena'  Hamamelisxintermedia, poj. C4</t>
  </si>
  <si>
    <t>oczar pośredni 'Pallida'  Hamamelisxintermedia, poj. C4</t>
  </si>
  <si>
    <t>pięciornik krzewiasty 'Lovely Pink' Potentilla fruticosa, poj.P15</t>
  </si>
  <si>
    <t>róża okrywowa 'Rugby' Rosa, poj. C1,5</t>
  </si>
  <si>
    <t>róża pienna 'Jagoda' Rosa, poj. C5</t>
  </si>
  <si>
    <t>róża pnaca 'FLAMMENTANZ' Rosa, poj. C5</t>
  </si>
  <si>
    <t>róża wielkokwiatowa w odmianach Rosa, poj. C5</t>
  </si>
  <si>
    <t>sosna górska odm. Pumilio Pinus mugo var. Pumilio, poj. C5</t>
  </si>
  <si>
    <t>sosna górska 'Ophir' Pinus mugo, poj. C5</t>
  </si>
  <si>
    <t>świerk kłujący 'Glauca Globosa' Picea pungens szczepiony na pniu wys 1,0-1,2m</t>
  </si>
  <si>
    <t>tawuła japońska 'Dart's Red' Spiraea japonica, poj. C2</t>
  </si>
  <si>
    <t>tawuła japońska 'Goldmound' Spiraea japonica, poj. C2</t>
  </si>
  <si>
    <t>tawuła wczesna Spiraeaxarguta, poj. C2</t>
  </si>
  <si>
    <t>żywotnik zachodni 'Smaragd' Thuja occidentalis, poj. C7,5 wys. 1,0-1,25m</t>
  </si>
  <si>
    <t>funkia 'Great Expectations' Hosta, poj. P15</t>
  </si>
  <si>
    <t>haconechloa smukła' All Gold' Haconechloa macra, poj. P9</t>
  </si>
  <si>
    <t>lawenda posrednia 'Grosso' Lavandula intermedia, poj. P11</t>
  </si>
  <si>
    <t xml:space="preserve">liliowiec ogrodowy 'Crimson Pirate' Hemerocallis, poj. P11 </t>
  </si>
  <si>
    <t>liliowiec 'Stella de Oro' Hemerocallis, poj. P11</t>
  </si>
  <si>
    <t>miskant chiński 'Morning Light' Miscanthus sinensis, poj. P11</t>
  </si>
  <si>
    <t>miskant chiński 'Zebrinus' Miscanthus sinensis, poj. P11</t>
  </si>
  <si>
    <t>trzcinnik ostrokwiatowy 'Karl Foerster'  Calamagrostisxacutiflora, poj.P11</t>
  </si>
  <si>
    <t>agrowłóknina czarna UV 100g/m2</t>
  </si>
  <si>
    <t>milin amerykański 'Ursynów'  Campsis radicans, poj. P15</t>
  </si>
  <si>
    <t>OGRÓD SŁUCHU (DZWIĘKU)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</si>
  <si>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</si>
  <si>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</si>
  <si>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</si>
  <si>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</si>
  <si>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</si>
  <si>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</si>
  <si>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</si>
  <si>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</si>
  <si>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</si>
  <si>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</si>
  <si>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</si>
  <si>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pięciornik krzewiasty 'Goldteppich' Potentilla fruticosa, poj.P15</t>
  </si>
  <si>
    <t>Głazy serpentynitowe</t>
  </si>
  <si>
    <t>osadzenie głazów serpentynitowych</t>
  </si>
  <si>
    <t>cymbały na podstawie metalowej nr. Kat 10-054, www.placzabaw.com.pl</t>
  </si>
  <si>
    <t xml:space="preserve">montaż </t>
  </si>
  <si>
    <t xml:space="preserve">koszt dostawy </t>
  </si>
  <si>
    <t>Cymbałki</t>
  </si>
  <si>
    <t>Pieńki</t>
  </si>
  <si>
    <t>pień dekoracyjny sosnowy wys 45cm</t>
  </si>
  <si>
    <t>2</t>
  </si>
  <si>
    <t>Trawnik</t>
  </si>
  <si>
    <t>przygotowanie terenu: usuniecie starej darni, spulchnienie i wyrównanie wraz z wywozem i utylizacja urobku</t>
  </si>
  <si>
    <t>wykonanie trawnika z siewu wraz z nawozem startowym</t>
  </si>
  <si>
    <t>5.1.3</t>
  </si>
  <si>
    <t>5.2.3</t>
  </si>
  <si>
    <t>5.3</t>
  </si>
  <si>
    <t>5.3.1</t>
  </si>
  <si>
    <t>1.5</t>
  </si>
  <si>
    <t>przygotowanie terenupod sadzenie roślin: usuniecie starej darni, spulchnienie i wyrównanie wraz z wywozem i utylizacja urobku</t>
  </si>
  <si>
    <t>berebrys Thunberga 'Green Carpet' Berberis thunbergii, poj. C2</t>
  </si>
  <si>
    <t>choina kanadyjaska Tsuga canadensis, poj. C3, wys. 0,4-0,6m</t>
  </si>
  <si>
    <t>jałowiec płożący 'Prince of Wales' Juniperus horizontalis, poj. C2</t>
  </si>
  <si>
    <t>kalina koralowa Viburnum opulus, poj. C4</t>
  </si>
  <si>
    <t>leszczyna pospolita Corylus avellana, poj. C2</t>
  </si>
  <si>
    <t>pęcherznica kalinolistna 'Dart's Gold' Physocarpus opulifolius, poj. C2</t>
  </si>
  <si>
    <t>pęcherznica kalinolistna 'Diabolo' Physocarpus opulifolius, poj. C2</t>
  </si>
  <si>
    <t>róża pomarszczona Rosa rugosa, poj. C3</t>
  </si>
  <si>
    <t>śnieguliczka Chenaulta 'Hancock' Symphoricarpos x chenaulti, poj. P15</t>
  </si>
  <si>
    <t>tawuła nippońska 'Snowmound' Spiraea nipponica, poj. P15</t>
  </si>
  <si>
    <t>imperata cylindryczna 'Red Baron' Imperata cylindrica poj. P11</t>
  </si>
  <si>
    <t>kocimiętka Faassena Nepetaxfaassenii, poj. P9</t>
  </si>
  <si>
    <t>miskant chiński 'Grosse Fontane' Miscanthus sinensis, poj. P11</t>
  </si>
  <si>
    <t>rozplenica japońska 'Hameln' Pennisetum alopecuroides, poj. P11</t>
  </si>
  <si>
    <t>OGRÓD SMAKU (UŻYTKOWY)</t>
  </si>
  <si>
    <t>berberys 'Red Tears'  Berberis   poj. C2</t>
  </si>
  <si>
    <t>1.6</t>
  </si>
  <si>
    <t>Byliny owocowe, zioł, trawy ozdobne</t>
  </si>
  <si>
    <t>truskawka 'Vibrant' Fragaria x ananassa</t>
  </si>
  <si>
    <t>Stoły</t>
  </si>
  <si>
    <t>stół parkingowy kod. 504, kolor drewna palisander, kolor betonu grys biało-czarny 1, www.kesbet.pl</t>
  </si>
  <si>
    <t>grządka drewniana Verve 1,2x0,8x0,2m</t>
  </si>
  <si>
    <t>rozstawienie grządek</t>
  </si>
  <si>
    <t>Podpory pod pnącza</t>
  </si>
  <si>
    <t>ziemia urodzajna</t>
  </si>
  <si>
    <t>m3</t>
  </si>
  <si>
    <t>rozplantowanie ziemi urodzajnej w grzadkach drewnianych</t>
  </si>
  <si>
    <t>kantówka drewniana 7x7x210cm STELMET</t>
  </si>
  <si>
    <t>kotwa wbijana metalowa 7x7cm</t>
  </si>
  <si>
    <t>mocowanie płotu zestaw 4szt.</t>
  </si>
  <si>
    <t>płot kratkowy 180x180cm drewniany rozmiar oczka 12x12cm STELMET</t>
  </si>
  <si>
    <t>Grządki</t>
  </si>
  <si>
    <t xml:space="preserve">czereśnia karłowa 'Burlat' Prunus avium wys. 0,8-1,0m </t>
  </si>
  <si>
    <t>jarząb pospolity 'Pendula' Sorbus aucuparia obw. Pnia 10-12cm</t>
  </si>
  <si>
    <t>aronia czarna Aronia melanocarpa wys. 0,6-0,7m</t>
  </si>
  <si>
    <t>agrest 'HINNONMAKI ROD' Ribes uva-crispa szczepiony na pniu, poj. C3</t>
  </si>
  <si>
    <t>aktinidia ostrolistna Actinidia arguta, poj. P15</t>
  </si>
  <si>
    <t>bez czarny 'Black Beauty' Sambucus nigra, poj.C3</t>
  </si>
  <si>
    <t>cytryniec chiński Schisandra chinensis, poj. C1,5</t>
  </si>
  <si>
    <t>dereń jadalny Cornus mas, poj. C3</t>
  </si>
  <si>
    <t>pigwowiec japoński Chaenomeles japonica, poj. C2</t>
  </si>
  <si>
    <t>porzeczka czarna 'Titania' Ribes nigrum, poj. C1,5</t>
  </si>
  <si>
    <t>porzeczka czerwona Ribes rubrum, poj. C1,5</t>
  </si>
  <si>
    <t>rokitnik pospolity Hippophae rhamnoides, poj. C5</t>
  </si>
  <si>
    <t>winorośl 'Alwood' Vitis, poj. P15</t>
  </si>
  <si>
    <t>winorośl 'Arkadia' Vitis, poj. P15</t>
  </si>
  <si>
    <t>lubczyk ogrodowy Levisticum officinale, poj. P15</t>
  </si>
  <si>
    <t>mięta pieprzowa Mentha x piperita, poj. P15</t>
  </si>
  <si>
    <t>rozmaryn lekarski Salvia rosmarinus, poj. P15</t>
  </si>
  <si>
    <t>szałwia lekarska Salvia officinalis, poj. P15</t>
  </si>
  <si>
    <t>lebiodka pospolita Origanum vulgare (oregano), poj. P15</t>
  </si>
  <si>
    <t>czosnek szczypiorek Allium schoenoprasum, poj. P15</t>
  </si>
  <si>
    <t>śliwa 'Trailblazer' Prunus wys. 0,8-1,0m</t>
  </si>
  <si>
    <t>5.3.2</t>
  </si>
  <si>
    <t>5.3.3</t>
  </si>
  <si>
    <t>5.3.4</t>
  </si>
  <si>
    <t>OGRÓD DOTYKU (RUCHU)</t>
  </si>
  <si>
    <t xml:space="preserve">Krzewy </t>
  </si>
  <si>
    <t>śnieguliczka Chenaulta 'Brain de Soleil' Symphoricarpos x chenaulti, poj. P15</t>
  </si>
  <si>
    <t>berberys Thunberga 'Harlequin'  Berberis thunbergii   poj. C2</t>
  </si>
  <si>
    <t>jałowiec płożący 'Golden Carpet' Juniperus horizontalis, poj. C3</t>
  </si>
  <si>
    <t>koszt dostawy liczony przy ławkach w ogrodzie wzroku i węchu</t>
  </si>
  <si>
    <t>6</t>
  </si>
  <si>
    <t>Piaskownica</t>
  </si>
  <si>
    <t>piasek płukany 0-2mm</t>
  </si>
  <si>
    <t>korytowanie na głębokość 30 cm</t>
  </si>
  <si>
    <t>Wykonanie nawierzcni piaskowej</t>
  </si>
  <si>
    <t>7</t>
  </si>
  <si>
    <t>6.1</t>
  </si>
  <si>
    <t>6.2</t>
  </si>
  <si>
    <t>6.3</t>
  </si>
  <si>
    <t>6.4</t>
  </si>
  <si>
    <t>7.1</t>
  </si>
  <si>
    <t>7.2</t>
  </si>
  <si>
    <t>7.3</t>
  </si>
  <si>
    <t>7.4</t>
  </si>
  <si>
    <t>Ściezki o zróżnicowanej nawierzchni</t>
  </si>
  <si>
    <t xml:space="preserve">łupek szarogłazowy </t>
  </si>
  <si>
    <t>ułożenie ściezki z łupka szarogłazowego na podsypce piaskowo cementowej</t>
  </si>
  <si>
    <t>7.5</t>
  </si>
  <si>
    <t>7.6</t>
  </si>
  <si>
    <t>7.7</t>
  </si>
  <si>
    <t>7.8</t>
  </si>
  <si>
    <t>dereń biały 'Sibirica Variegata' Cornus alba, poj. C2</t>
  </si>
  <si>
    <t>hortensja bukietowa 'Limelight' Hydrangea paniculata, poj. C5</t>
  </si>
  <si>
    <t>irga 'Ursynów' Cotoneaster, poj. P13</t>
  </si>
  <si>
    <t>mikrobiota syberyjska Microbiota decussata, poj. C3</t>
  </si>
  <si>
    <t>modrzew europejski 'Pendula' Larix decidua szczepiony na pniu wys 1,0-1,2m, poj. C4</t>
  </si>
  <si>
    <t>śnieguliczka Doorenbosa 'Magic Berry' Symphoricarpos x doorenbosii, poj. C2</t>
  </si>
  <si>
    <t>trzmielina Fortune'a 'Emerald Gaiety' Euonymus fortunei, poj. P13</t>
  </si>
  <si>
    <t xml:space="preserve">żylistek różowy 'Carminea' Deutziaxrosea, poj. C2 </t>
  </si>
  <si>
    <t>czyściec wełnisty Stachys byzantiana, poj. P11</t>
  </si>
  <si>
    <t>funkia 'Sum and Substance' Hosta, poj. P13</t>
  </si>
  <si>
    <t>rozchodnik okazałay 'Brillant' Sedum spectabile, poj. P9</t>
  </si>
  <si>
    <t>śmiałek darniowy Deschampsia cespitoza, poj. P9</t>
  </si>
  <si>
    <t>parzydło leśne Aruncus dioicus, poj. P11</t>
  </si>
  <si>
    <t>mahonia pospolita Mahonia aquifolium, poj. C2</t>
  </si>
  <si>
    <t>dereń świdwa 'Compressa' Cornus sanguinea, poj. C2</t>
  </si>
  <si>
    <t>ognik szkarłatny odm. Kuntayi Pyracantha coccinea var. Kuntayi, poj. C2</t>
  </si>
  <si>
    <t>wierzba babilońska 'Tortuosa' Salix babylonica wys. 1,0m + , poj. C3</t>
  </si>
  <si>
    <t>ścieżka z desek heblowanych</t>
  </si>
  <si>
    <t>7.1.1</t>
  </si>
  <si>
    <t>7.1.2</t>
  </si>
  <si>
    <t>7.1.3</t>
  </si>
  <si>
    <t>7.1.4</t>
  </si>
  <si>
    <t>wykonanie podbudowy</t>
  </si>
  <si>
    <t>ułożenie desek</t>
  </si>
  <si>
    <t>7.1.5</t>
  </si>
  <si>
    <t>7.1.6</t>
  </si>
  <si>
    <t>ścieżka z otoczakiem</t>
  </si>
  <si>
    <t>7.2.1</t>
  </si>
  <si>
    <t>7.2.2</t>
  </si>
  <si>
    <t>7.2.3</t>
  </si>
  <si>
    <t>7.2.4</t>
  </si>
  <si>
    <t>7.2.5</t>
  </si>
  <si>
    <t>7.2.6</t>
  </si>
  <si>
    <t>7.2.7</t>
  </si>
  <si>
    <t>rozłożenie otoczaka</t>
  </si>
  <si>
    <t>7.3.1</t>
  </si>
  <si>
    <t>7.3.2</t>
  </si>
  <si>
    <t>7.3.3</t>
  </si>
  <si>
    <t>7.3.4</t>
  </si>
  <si>
    <t>7.3.5</t>
  </si>
  <si>
    <t>7.3.6</t>
  </si>
  <si>
    <t>ścieżka z szyszkami</t>
  </si>
  <si>
    <t>ułożenie szyszek</t>
  </si>
  <si>
    <t>7.4.1</t>
  </si>
  <si>
    <t>7.4.2</t>
  </si>
  <si>
    <t>7.4.3</t>
  </si>
  <si>
    <t>7.4.4</t>
  </si>
  <si>
    <t>7.4.5</t>
  </si>
  <si>
    <t>7.4.6</t>
  </si>
  <si>
    <t>7.4.7</t>
  </si>
  <si>
    <t>ścieżka z grysem gnejsu</t>
  </si>
  <si>
    <t>7.5.1</t>
  </si>
  <si>
    <t>7.5.2</t>
  </si>
  <si>
    <t>7.5.3</t>
  </si>
  <si>
    <t>7.5.4</t>
  </si>
  <si>
    <t>7.5.5</t>
  </si>
  <si>
    <t>7.5.6</t>
  </si>
  <si>
    <t>7.5.7</t>
  </si>
  <si>
    <t>rozłożenie grysu gnejsu</t>
  </si>
  <si>
    <t>ścieżka z grysem granitowym</t>
  </si>
  <si>
    <t>7.6.1</t>
  </si>
  <si>
    <t xml:space="preserve">grys granitowy 16-22mm
</t>
  </si>
  <si>
    <t>rozłożenie grysu granitowego</t>
  </si>
  <si>
    <t>7.6.2</t>
  </si>
  <si>
    <t>7.6.3</t>
  </si>
  <si>
    <t>7.6.4</t>
  </si>
  <si>
    <t>7.6.5</t>
  </si>
  <si>
    <t>7.6.6</t>
  </si>
  <si>
    <t>7.6.7</t>
  </si>
  <si>
    <t>ścieżka z kostką granitowa</t>
  </si>
  <si>
    <t>7.7.1</t>
  </si>
  <si>
    <t>ułożenie kostki granitowej</t>
  </si>
  <si>
    <t>7.7.2</t>
  </si>
  <si>
    <t>7.7.3</t>
  </si>
  <si>
    <t>7.7.4</t>
  </si>
  <si>
    <t>7.7.5</t>
  </si>
  <si>
    <t>7.7.6</t>
  </si>
  <si>
    <t>7.8.1</t>
  </si>
  <si>
    <t>ścieżka z grysem granitowym i płytami</t>
  </si>
  <si>
    <t>7.8.2</t>
  </si>
  <si>
    <t>7.8.3</t>
  </si>
  <si>
    <t>7.8.4</t>
  </si>
  <si>
    <t>7.8.5</t>
  </si>
  <si>
    <t>7.8.6</t>
  </si>
  <si>
    <t>7.8.7</t>
  </si>
  <si>
    <t>7.8.8</t>
  </si>
  <si>
    <t>7.8.9</t>
  </si>
  <si>
    <t>szyszki sosnowe</t>
  </si>
  <si>
    <t>korytowanie na głębokość 30cm</t>
  </si>
  <si>
    <t>deski konstrukcyjne heblowane 200x14,5x2,6cm wraz z impregnacją</t>
  </si>
  <si>
    <t>ścieżka z belkami nieokorowanymi</t>
  </si>
  <si>
    <t>deski tarasowe ryflowane 240x14,5x2,5cm</t>
  </si>
  <si>
    <t xml:space="preserve">grys gnejsu 30-60mm
</t>
  </si>
  <si>
    <t>żwir nienormowany rzeczny 16-32mm</t>
  </si>
  <si>
    <t>płyty tarasowe kamień ciosany kolor kamienna szarość 44,2x59,2x4cm, www.bruk-bet.pl</t>
  </si>
  <si>
    <t>ułożenie płyt na podsypce piaskowo cementowej</t>
  </si>
  <si>
    <t>kostka granitowa szara 9/11cm</t>
  </si>
  <si>
    <t>rozłozenie grysu granitowego na placyku pod ławką</t>
  </si>
  <si>
    <t>Nawierzchnia ścieżki</t>
  </si>
  <si>
    <t xml:space="preserve">Proszę o uzupełnienie przedmiaru o ceny jednostkowe oraz w odpowiednich pozycjach wycene poszczególnych ogrodów - w przypadku braków środków na realizację całości zadania Zamawiający zastrzega sobie możliwość zmiejszenie ilości roślinności i rezygnację z konkretnego ogrodu lub poszczególnych pozycji </t>
  </si>
  <si>
    <t>Przedmiar dla inwestycji wykonania ogrodu sensorycznego przy szkole podstawowej nr 2 w Lędzinach</t>
  </si>
  <si>
    <t xml:space="preserve">Pieczątka firmowa </t>
  </si>
  <si>
    <t>W wycenie proszę uwzględnić roczną gwarancję na wykonane prace (przyjęcie się roślin, prace ziemne).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</si>
</sst>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&quot;     &quot;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_ ;\-#,##0.00\ "/>
    <numFmt numFmtId="176" formatCode="#,##0.0_ ;\-#,##0.0\ "/>
    <numFmt numFmtId="177" formatCode="#,##0_ ;\-#,##0\ "/>
    <numFmt numFmtId="178" formatCode="_-* #,##0.0\ _z_ł_-;\-* #,##0.0\ _z_ł_-;_-* &quot;-&quot;??\ _z_ł_-;_-@_-"/>
    <numFmt numFmtId="179" formatCode="_-* #,##0\ _z_ł_-;\-* #,##0\ _z_ł_-;_-* &quot;-&quot;??\ _z_ł_-;_-@_-"/>
    <numFmt numFmtId="180" formatCode="[$-415]dddd\,\ d\ mmmm\ yyyy"/>
    <numFmt numFmtId="181" formatCode="#,##0.00\ &quot;zł&quot;"/>
  </numFmts>
  <fonts count="49">
    <font>
      <sz val="10"/>
      <name val="Lucida Sans Unicode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8"/>
      <name val="Lucida Sans Unicod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.5"/>
      <color indexed="12"/>
      <name val="Lucida Sans Unicod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.5"/>
      <color indexed="20"/>
      <name val="Lucida Sans Unicod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.5"/>
      <color theme="10"/>
      <name val="Lucida Sans Unicod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.5"/>
      <color theme="11"/>
      <name val="Lucida Sans Unicod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98"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44" fontId="1" fillId="0" borderId="10" xfId="6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0" xfId="61" applyFont="1" applyAlignment="1">
      <alignment vertical="top"/>
    </xf>
    <xf numFmtId="177" fontId="4" fillId="33" borderId="10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4" fontId="1" fillId="0" borderId="0" xfId="0" applyNumberFormat="1" applyFont="1" applyAlignment="1">
      <alignment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4" fontId="4" fillId="33" borderId="10" xfId="6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44" fontId="1" fillId="0" borderId="12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4" fontId="1" fillId="0" borderId="11" xfId="61" applyFont="1" applyBorder="1" applyAlignment="1">
      <alignment horizontal="center" vertical="top" wrapText="1"/>
    </xf>
    <xf numFmtId="165" fontId="1" fillId="0" borderId="13" xfId="0" applyNumberFormat="1" applyFont="1" applyBorder="1" applyAlignment="1" applyProtection="1">
      <alignment horizontal="right" vertical="top" wrapText="1"/>
      <protection locked="0"/>
    </xf>
    <xf numFmtId="8" fontId="46" fillId="0" borderId="12" xfId="0" applyNumberFormat="1" applyFont="1" applyBorder="1" applyAlignment="1" applyProtection="1">
      <alignment horizontal="right" vertical="top" wrapText="1"/>
      <protection locked="0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44" fontId="1" fillId="0" borderId="14" xfId="0" applyNumberFormat="1" applyFont="1" applyBorder="1" applyAlignment="1">
      <alignment horizontal="right" vertical="top" wrapText="1"/>
    </xf>
    <xf numFmtId="165" fontId="1" fillId="0" borderId="15" xfId="0" applyNumberFormat="1" applyFont="1" applyBorder="1" applyAlignment="1">
      <alignment horizontal="right" vertical="top" wrapText="1"/>
    </xf>
    <xf numFmtId="44" fontId="1" fillId="0" borderId="16" xfId="0" applyNumberFormat="1" applyFont="1" applyBorder="1" applyAlignment="1">
      <alignment horizontal="right" vertical="top" wrapText="1"/>
    </xf>
    <xf numFmtId="165" fontId="1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/>
    </xf>
    <xf numFmtId="44" fontId="1" fillId="0" borderId="11" xfId="0" applyNumberFormat="1" applyFont="1" applyBorder="1" applyAlignment="1">
      <alignment horizontal="right" vertical="top" wrapText="1"/>
    </xf>
    <xf numFmtId="0" fontId="4" fillId="34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right" vertical="top" wrapText="1"/>
    </xf>
    <xf numFmtId="44" fontId="1" fillId="0" borderId="10" xfId="61" applyFont="1" applyFill="1" applyBorder="1" applyAlignment="1">
      <alignment horizontal="right" vertical="top" wrapText="1"/>
    </xf>
    <xf numFmtId="0" fontId="1" fillId="34" borderId="18" xfId="0" applyFont="1" applyFill="1" applyBorder="1" applyAlignment="1">
      <alignment horizontal="center" vertical="top"/>
    </xf>
    <xf numFmtId="2" fontId="3" fillId="34" borderId="18" xfId="0" applyNumberFormat="1" applyFont="1" applyFill="1" applyBorder="1" applyAlignment="1">
      <alignment horizontal="right" vertical="top" wrapText="1"/>
    </xf>
    <xf numFmtId="44" fontId="1" fillId="34" borderId="19" xfId="61" applyFont="1" applyFill="1" applyBorder="1" applyAlignment="1">
      <alignment horizontal="right" vertical="top" wrapText="1"/>
    </xf>
    <xf numFmtId="44" fontId="1" fillId="34" borderId="19" xfId="6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right" vertical="top" wrapText="1"/>
    </xf>
    <xf numFmtId="44" fontId="1" fillId="35" borderId="10" xfId="61" applyFont="1" applyFill="1" applyBorder="1" applyAlignment="1">
      <alignment horizontal="right" vertical="top" wrapText="1"/>
    </xf>
    <xf numFmtId="44" fontId="1" fillId="35" borderId="10" xfId="61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/>
    </xf>
    <xf numFmtId="2" fontId="3" fillId="36" borderId="18" xfId="0" applyNumberFormat="1" applyFont="1" applyFill="1" applyBorder="1" applyAlignment="1">
      <alignment horizontal="right" vertical="top" wrapText="1"/>
    </xf>
    <xf numFmtId="44" fontId="1" fillId="36" borderId="19" xfId="61" applyFont="1" applyFill="1" applyBorder="1" applyAlignment="1">
      <alignment horizontal="right" vertical="top" wrapText="1"/>
    </xf>
    <xf numFmtId="44" fontId="1" fillId="36" borderId="19" xfId="61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right" vertical="top" wrapText="1"/>
    </xf>
    <xf numFmtId="44" fontId="1" fillId="0" borderId="10" xfId="61" applyFont="1" applyBorder="1" applyAlignment="1">
      <alignment horizontal="right" vertical="top" wrapText="1"/>
    </xf>
    <xf numFmtId="44" fontId="1" fillId="0" borderId="10" xfId="0" applyNumberFormat="1" applyFont="1" applyBorder="1" applyAlignment="1">
      <alignment horizontal="right" vertical="top" wrapText="1"/>
    </xf>
    <xf numFmtId="49" fontId="3" fillId="35" borderId="10" xfId="0" applyNumberFormat="1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37" borderId="20" xfId="0" applyFont="1" applyFill="1" applyBorder="1" applyAlignment="1" applyProtection="1">
      <alignment horizontal="right" vertical="top" wrapText="1"/>
      <protection locked="0"/>
    </xf>
    <xf numFmtId="44" fontId="4" fillId="38" borderId="0" xfId="0" applyNumberFormat="1" applyFont="1" applyFill="1" applyAlignment="1">
      <alignment vertical="top"/>
    </xf>
    <xf numFmtId="49" fontId="3" fillId="39" borderId="10" xfId="0" applyNumberFormat="1" applyFont="1" applyFill="1" applyBorder="1" applyAlignment="1" applyProtection="1">
      <alignment horizontal="right" vertical="top" wrapText="1"/>
      <protection locked="0"/>
    </xf>
    <xf numFmtId="0" fontId="2" fillId="39" borderId="10" xfId="0" applyFont="1" applyFill="1" applyBorder="1" applyAlignment="1" applyProtection="1">
      <alignment horizontal="left" vertical="top" wrapText="1"/>
      <protection locked="0"/>
    </xf>
    <xf numFmtId="0" fontId="3" fillId="39" borderId="10" xfId="0" applyFont="1" applyFill="1" applyBorder="1" applyAlignment="1" applyProtection="1">
      <alignment horizontal="center" vertical="top" wrapText="1"/>
      <protection locked="0"/>
    </xf>
    <xf numFmtId="165" fontId="1" fillId="40" borderId="10" xfId="0" applyNumberFormat="1" applyFont="1" applyFill="1" applyBorder="1" applyAlignment="1" applyProtection="1">
      <alignment horizontal="right" vertical="top" wrapText="1"/>
      <protection locked="0"/>
    </xf>
    <xf numFmtId="44" fontId="46" fillId="40" borderId="19" xfId="0" applyNumberFormat="1" applyFont="1" applyFill="1" applyBorder="1" applyAlignment="1" applyProtection="1">
      <alignment horizontal="center" vertical="top" wrapText="1"/>
      <protection locked="0"/>
    </xf>
    <xf numFmtId="44" fontId="2" fillId="41" borderId="20" xfId="0" applyNumberFormat="1" applyFont="1" applyFill="1" applyBorder="1" applyAlignment="1" applyProtection="1">
      <alignment horizontal="left" vertical="top" wrapText="1"/>
      <protection locked="0"/>
    </xf>
    <xf numFmtId="49" fontId="3" fillId="42" borderId="10" xfId="0" applyNumberFormat="1" applyFont="1" applyFill="1" applyBorder="1" applyAlignment="1" applyProtection="1">
      <alignment horizontal="right" vertical="top" wrapText="1"/>
      <protection locked="0"/>
    </xf>
    <xf numFmtId="0" fontId="2" fillId="42" borderId="10" xfId="0" applyFont="1" applyFill="1" applyBorder="1" applyAlignment="1" applyProtection="1">
      <alignment horizontal="left" vertical="top" wrapText="1"/>
      <protection locked="0"/>
    </xf>
    <xf numFmtId="44" fontId="4" fillId="42" borderId="10" xfId="61" applyFont="1" applyFill="1" applyBorder="1" applyAlignment="1">
      <alignment horizontal="center" vertical="top" wrapText="1"/>
    </xf>
    <xf numFmtId="0" fontId="3" fillId="42" borderId="10" xfId="0" applyFont="1" applyFill="1" applyBorder="1" applyAlignment="1" applyProtection="1">
      <alignment horizontal="center" vertical="top" wrapText="1"/>
      <protection locked="0"/>
    </xf>
    <xf numFmtId="165" fontId="1" fillId="42" borderId="13" xfId="0" applyNumberFormat="1" applyFont="1" applyFill="1" applyBorder="1" applyAlignment="1" applyProtection="1">
      <alignment horizontal="right" vertical="top" wrapText="1"/>
      <protection locked="0"/>
    </xf>
    <xf numFmtId="8" fontId="46" fillId="42" borderId="12" xfId="0" applyNumberFormat="1" applyFont="1" applyFill="1" applyBorder="1" applyAlignment="1" applyProtection="1">
      <alignment horizontal="right" vertical="top" wrapText="1"/>
      <protection locked="0"/>
    </xf>
    <xf numFmtId="1" fontId="2" fillId="39" borderId="10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vertical="top" wrapText="1"/>
    </xf>
    <xf numFmtId="44" fontId="4" fillId="39" borderId="10" xfId="61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right" vertical="top" wrapText="1"/>
    </xf>
    <xf numFmtId="0" fontId="4" fillId="39" borderId="18" xfId="0" applyFont="1" applyFill="1" applyBorder="1" applyAlignment="1">
      <alignment horizontal="center" vertical="top"/>
    </xf>
    <xf numFmtId="2" fontId="2" fillId="39" borderId="18" xfId="0" applyNumberFormat="1" applyFont="1" applyFill="1" applyBorder="1" applyAlignment="1">
      <alignment horizontal="right" vertical="top" wrapText="1"/>
    </xf>
    <xf numFmtId="44" fontId="4" fillId="39" borderId="19" xfId="61" applyFont="1" applyFill="1" applyBorder="1" applyAlignment="1">
      <alignment horizontal="right" vertical="top" wrapText="1"/>
    </xf>
    <xf numFmtId="44" fontId="4" fillId="39" borderId="19" xfId="61" applyFont="1" applyFill="1" applyBorder="1" applyAlignment="1">
      <alignment horizontal="center" vertical="top" wrapText="1"/>
    </xf>
    <xf numFmtId="49" fontId="2" fillId="39" borderId="17" xfId="0" applyNumberFormat="1" applyFont="1" applyFill="1" applyBorder="1" applyAlignment="1">
      <alignment horizontal="right" vertical="top" wrapText="1"/>
    </xf>
    <xf numFmtId="49" fontId="3" fillId="42" borderId="17" xfId="0" applyNumberFormat="1" applyFont="1" applyFill="1" applyBorder="1" applyAlignment="1">
      <alignment horizontal="right" vertical="top" wrapText="1"/>
    </xf>
    <xf numFmtId="0" fontId="2" fillId="42" borderId="21" xfId="0" applyFont="1" applyFill="1" applyBorder="1" applyAlignment="1">
      <alignment horizontal="left" vertical="top" wrapText="1"/>
    </xf>
    <xf numFmtId="2" fontId="3" fillId="42" borderId="21" xfId="0" applyNumberFormat="1" applyFont="1" applyFill="1" applyBorder="1" applyAlignment="1">
      <alignment horizontal="center" vertical="top" wrapText="1"/>
    </xf>
    <xf numFmtId="2" fontId="3" fillId="42" borderId="21" xfId="0" applyNumberFormat="1" applyFont="1" applyFill="1" applyBorder="1" applyAlignment="1">
      <alignment horizontal="right" vertical="top" wrapText="1"/>
    </xf>
    <xf numFmtId="44" fontId="1" fillId="42" borderId="21" xfId="61" applyFont="1" applyFill="1" applyBorder="1" applyAlignment="1">
      <alignment horizontal="center" vertical="top" wrapText="1"/>
    </xf>
    <xf numFmtId="49" fontId="3" fillId="42" borderId="22" xfId="0" applyNumberFormat="1" applyFont="1" applyFill="1" applyBorder="1" applyAlignment="1">
      <alignment horizontal="right" vertical="top" wrapText="1"/>
    </xf>
    <xf numFmtId="0" fontId="2" fillId="42" borderId="23" xfId="0" applyFont="1" applyFill="1" applyBorder="1" applyAlignment="1">
      <alignment horizontal="left" vertical="top" wrapText="1"/>
    </xf>
    <xf numFmtId="2" fontId="3" fillId="42" borderId="23" xfId="0" applyNumberFormat="1" applyFont="1" applyFill="1" applyBorder="1" applyAlignment="1">
      <alignment horizontal="center" vertical="top" wrapText="1"/>
    </xf>
    <xf numFmtId="2" fontId="3" fillId="42" borderId="23" xfId="0" applyNumberFormat="1" applyFont="1" applyFill="1" applyBorder="1" applyAlignment="1">
      <alignment horizontal="right" vertical="top" wrapText="1"/>
    </xf>
    <xf numFmtId="44" fontId="1" fillId="42" borderId="23" xfId="61" applyFont="1" applyFill="1" applyBorder="1" applyAlignment="1">
      <alignment horizontal="center" vertical="top" wrapText="1"/>
    </xf>
    <xf numFmtId="0" fontId="2" fillId="43" borderId="20" xfId="0" applyFont="1" applyFill="1" applyBorder="1" applyAlignment="1" applyProtection="1">
      <alignment horizontal="right" vertical="top" wrapText="1"/>
      <protection locked="0"/>
    </xf>
    <xf numFmtId="44" fontId="4" fillId="16" borderId="0" xfId="0" applyNumberFormat="1" applyFont="1" applyFill="1" applyAlignment="1">
      <alignment vertical="top"/>
    </xf>
    <xf numFmtId="49" fontId="3" fillId="10" borderId="10" xfId="0" applyNumberFormat="1" applyFont="1" applyFill="1" applyBorder="1" applyAlignment="1" applyProtection="1">
      <alignment horizontal="right" vertical="top" wrapText="1"/>
      <protection locked="0"/>
    </xf>
    <xf numFmtId="0" fontId="2" fillId="10" borderId="10" xfId="0" applyFont="1" applyFill="1" applyBorder="1" applyAlignment="1" applyProtection="1">
      <alignment horizontal="left" vertical="top" wrapText="1"/>
      <protection locked="0"/>
    </xf>
    <xf numFmtId="0" fontId="3" fillId="10" borderId="10" xfId="0" applyFont="1" applyFill="1" applyBorder="1" applyAlignment="1" applyProtection="1">
      <alignment horizontal="center" vertical="top" wrapText="1"/>
      <protection locked="0"/>
    </xf>
    <xf numFmtId="165" fontId="1" fillId="44" borderId="10" xfId="0" applyNumberFormat="1" applyFont="1" applyFill="1" applyBorder="1" applyAlignment="1" applyProtection="1">
      <alignment horizontal="right" vertical="top" wrapText="1"/>
      <protection locked="0"/>
    </xf>
    <xf numFmtId="44" fontId="46" fillId="44" borderId="19" xfId="0" applyNumberFormat="1" applyFont="1" applyFill="1" applyBorder="1" applyAlignment="1" applyProtection="1">
      <alignment horizontal="center" vertical="top" wrapText="1"/>
      <protection locked="0"/>
    </xf>
    <xf numFmtId="44" fontId="2" fillId="45" borderId="20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righ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44" fontId="4" fillId="4" borderId="10" xfId="61" applyFont="1" applyFill="1" applyBorder="1" applyAlignment="1">
      <alignment horizontal="center" vertical="top" wrapText="1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165" fontId="1" fillId="4" borderId="13" xfId="0" applyNumberFormat="1" applyFont="1" applyFill="1" applyBorder="1" applyAlignment="1" applyProtection="1">
      <alignment horizontal="right" vertical="top" wrapText="1"/>
      <protection locked="0"/>
    </xf>
    <xf numFmtId="8" fontId="46" fillId="4" borderId="12" xfId="0" applyNumberFormat="1" applyFont="1" applyFill="1" applyBorder="1" applyAlignment="1" applyProtection="1">
      <alignment horizontal="right" vertical="top" wrapText="1"/>
      <protection locked="0"/>
    </xf>
    <xf numFmtId="1" fontId="2" fillId="10" borderId="10" xfId="0" applyNumberFormat="1" applyFont="1" applyFill="1" applyBorder="1" applyAlignment="1">
      <alignment horizontal="right" vertical="top" wrapText="1"/>
    </xf>
    <xf numFmtId="0" fontId="4" fillId="10" borderId="10" xfId="0" applyFont="1" applyFill="1" applyBorder="1" applyAlignment="1">
      <alignment vertical="top" wrapText="1"/>
    </xf>
    <xf numFmtId="44" fontId="4" fillId="10" borderId="10" xfId="61" applyFont="1" applyFill="1" applyBorder="1" applyAlignment="1">
      <alignment horizontal="center" vertical="top" wrapText="1"/>
    </xf>
    <xf numFmtId="0" fontId="2" fillId="10" borderId="17" xfId="0" applyFont="1" applyFill="1" applyBorder="1" applyAlignment="1">
      <alignment horizontal="right" vertical="top" wrapText="1"/>
    </xf>
    <xf numFmtId="0" fontId="4" fillId="10" borderId="17" xfId="0" applyFont="1" applyFill="1" applyBorder="1" applyAlignment="1">
      <alignment horizontal="left" vertical="top" wrapText="1"/>
    </xf>
    <xf numFmtId="0" fontId="4" fillId="10" borderId="18" xfId="0" applyFont="1" applyFill="1" applyBorder="1" applyAlignment="1">
      <alignment horizontal="center" vertical="top"/>
    </xf>
    <xf numFmtId="2" fontId="2" fillId="10" borderId="18" xfId="0" applyNumberFormat="1" applyFont="1" applyFill="1" applyBorder="1" applyAlignment="1">
      <alignment horizontal="right" vertical="top" wrapText="1"/>
    </xf>
    <xf numFmtId="44" fontId="4" fillId="10" borderId="19" xfId="61" applyFont="1" applyFill="1" applyBorder="1" applyAlignment="1">
      <alignment horizontal="right" vertical="top" wrapText="1"/>
    </xf>
    <xf numFmtId="44" fontId="4" fillId="10" borderId="19" xfId="61" applyFont="1" applyFill="1" applyBorder="1" applyAlignment="1">
      <alignment horizontal="center" vertical="top" wrapText="1"/>
    </xf>
    <xf numFmtId="49" fontId="2" fillId="10" borderId="17" xfId="0" applyNumberFormat="1" applyFont="1" applyFill="1" applyBorder="1" applyAlignment="1">
      <alignment horizontal="right" vertical="top" wrapText="1"/>
    </xf>
    <xf numFmtId="49" fontId="3" fillId="4" borderId="17" xfId="0" applyNumberFormat="1" applyFont="1" applyFill="1" applyBorder="1" applyAlignment="1">
      <alignment horizontal="right" vertical="top" wrapText="1"/>
    </xf>
    <xf numFmtId="0" fontId="2" fillId="4" borderId="21" xfId="0" applyFont="1" applyFill="1" applyBorder="1" applyAlignment="1">
      <alignment horizontal="left" vertical="top" wrapText="1"/>
    </xf>
    <xf numFmtId="2" fontId="3" fillId="4" borderId="21" xfId="0" applyNumberFormat="1" applyFont="1" applyFill="1" applyBorder="1" applyAlignment="1">
      <alignment horizontal="center" vertical="top" wrapText="1"/>
    </xf>
    <xf numFmtId="2" fontId="3" fillId="4" borderId="21" xfId="0" applyNumberFormat="1" applyFont="1" applyFill="1" applyBorder="1" applyAlignment="1">
      <alignment horizontal="right" vertical="top" wrapText="1"/>
    </xf>
    <xf numFmtId="44" fontId="1" fillId="4" borderId="21" xfId="61" applyFont="1" applyFill="1" applyBorder="1" applyAlignment="1">
      <alignment horizontal="center" vertical="top" wrapText="1"/>
    </xf>
    <xf numFmtId="49" fontId="3" fillId="4" borderId="22" xfId="0" applyNumberFormat="1" applyFont="1" applyFill="1" applyBorder="1" applyAlignment="1">
      <alignment horizontal="right" vertical="top" wrapText="1"/>
    </xf>
    <xf numFmtId="0" fontId="2" fillId="4" borderId="23" xfId="0" applyFont="1" applyFill="1" applyBorder="1" applyAlignment="1">
      <alignment horizontal="left" vertical="top" wrapText="1"/>
    </xf>
    <xf numFmtId="2" fontId="3" fillId="4" borderId="23" xfId="0" applyNumberFormat="1" applyFont="1" applyFill="1" applyBorder="1" applyAlignment="1">
      <alignment horizontal="center" vertical="top" wrapText="1"/>
    </xf>
    <xf numFmtId="2" fontId="3" fillId="4" borderId="23" xfId="0" applyNumberFormat="1" applyFont="1" applyFill="1" applyBorder="1" applyAlignment="1">
      <alignment horizontal="right" vertical="top" wrapText="1"/>
    </xf>
    <xf numFmtId="44" fontId="1" fillId="4" borderId="23" xfId="61" applyFont="1" applyFill="1" applyBorder="1" applyAlignment="1">
      <alignment horizontal="center" vertical="top" wrapText="1"/>
    </xf>
    <xf numFmtId="44" fontId="1" fillId="0" borderId="19" xfId="61" applyFont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 wrapText="1"/>
    </xf>
    <xf numFmtId="44" fontId="1" fillId="4" borderId="10" xfId="61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left" vertical="top" wrapText="1"/>
    </xf>
    <xf numFmtId="49" fontId="2" fillId="1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10" xfId="0" applyFont="1" applyBorder="1" applyAlignment="1">
      <alignment horizontal="left" vertical="top" wrapText="1"/>
    </xf>
    <xf numFmtId="49" fontId="3" fillId="35" borderId="10" xfId="0" applyNumberFormat="1" applyFont="1" applyFill="1" applyBorder="1" applyAlignment="1" applyProtection="1">
      <alignment horizontal="right" vertical="top" wrapText="1"/>
      <protection locked="0"/>
    </xf>
    <xf numFmtId="0" fontId="3" fillId="35" borderId="10" xfId="0" applyFont="1" applyFill="1" applyBorder="1" applyAlignment="1" applyProtection="1">
      <alignment horizontal="center" vertical="top" wrapText="1"/>
      <protection locked="0"/>
    </xf>
    <xf numFmtId="165" fontId="1" fillId="46" borderId="10" xfId="0" applyNumberFormat="1" applyFont="1" applyFill="1" applyBorder="1" applyAlignment="1" applyProtection="1">
      <alignment horizontal="right" vertical="top" wrapText="1"/>
      <protection locked="0"/>
    </xf>
    <xf numFmtId="44" fontId="46" fillId="46" borderId="10" xfId="0" applyNumberFormat="1" applyFont="1" applyFill="1" applyBorder="1" applyAlignment="1" applyProtection="1">
      <alignment horizontal="center" vertical="top" wrapText="1"/>
      <protection locked="0"/>
    </xf>
    <xf numFmtId="0" fontId="2" fillId="47" borderId="20" xfId="0" applyFont="1" applyFill="1" applyBorder="1" applyAlignment="1" applyProtection="1">
      <alignment horizontal="right" vertical="top" wrapText="1"/>
      <protection locked="0"/>
    </xf>
    <xf numFmtId="44" fontId="4" fillId="17" borderId="0" xfId="0" applyNumberFormat="1" applyFont="1" applyFill="1" applyAlignment="1">
      <alignment vertical="top"/>
    </xf>
    <xf numFmtId="49" fontId="3" fillId="11" borderId="11" xfId="0" applyNumberFormat="1" applyFont="1" applyFill="1" applyBorder="1" applyAlignment="1" applyProtection="1">
      <alignment horizontal="righ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3" fillId="11" borderId="11" xfId="0" applyFont="1" applyFill="1" applyBorder="1" applyAlignment="1" applyProtection="1">
      <alignment horizontal="center" vertical="top" wrapText="1"/>
      <protection locked="0"/>
    </xf>
    <xf numFmtId="165" fontId="1" fillId="48" borderId="11" xfId="0" applyNumberFormat="1" applyFont="1" applyFill="1" applyBorder="1" applyAlignment="1" applyProtection="1">
      <alignment horizontal="right" vertical="top" wrapText="1"/>
      <protection locked="0"/>
    </xf>
    <xf numFmtId="44" fontId="46" fillId="48" borderId="16" xfId="0" applyNumberFormat="1" applyFont="1" applyFill="1" applyBorder="1" applyAlignment="1" applyProtection="1">
      <alignment horizontal="center" vertical="top" wrapText="1"/>
      <protection locked="0"/>
    </xf>
    <xf numFmtId="44" fontId="2" fillId="49" borderId="20" xfId="0" applyNumberFormat="1" applyFont="1" applyFill="1" applyBorder="1" applyAlignment="1" applyProtection="1">
      <alignment horizontal="left" vertical="top" wrapText="1"/>
      <protection locked="0"/>
    </xf>
    <xf numFmtId="49" fontId="3" fillId="5" borderId="10" xfId="0" applyNumberFormat="1" applyFont="1" applyFill="1" applyBorder="1" applyAlignment="1" applyProtection="1">
      <alignment horizontal="righ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44" fontId="2" fillId="50" borderId="10" xfId="0" applyNumberFormat="1" applyFont="1" applyFill="1" applyBorder="1" applyAlignment="1" applyProtection="1">
      <alignment horizontal="left" vertical="top" wrapText="1"/>
      <protection locked="0"/>
    </xf>
    <xf numFmtId="44" fontId="4" fillId="5" borderId="10" xfId="61" applyFont="1" applyFill="1" applyBorder="1" applyAlignment="1">
      <alignment horizontal="center" vertical="top" wrapText="1"/>
    </xf>
    <xf numFmtId="165" fontId="1" fillId="5" borderId="13" xfId="0" applyNumberFormat="1" applyFont="1" applyFill="1" applyBorder="1" applyAlignment="1" applyProtection="1">
      <alignment horizontal="right" vertical="top" wrapText="1"/>
      <protection locked="0"/>
    </xf>
    <xf numFmtId="8" fontId="46" fillId="5" borderId="12" xfId="0" applyNumberFormat="1" applyFont="1" applyFill="1" applyBorder="1" applyAlignment="1" applyProtection="1">
      <alignment horizontal="right" vertical="top" wrapText="1"/>
      <protection locked="0"/>
    </xf>
    <xf numFmtId="49" fontId="2" fillId="11" borderId="10" xfId="0" applyNumberFormat="1" applyFont="1" applyFill="1" applyBorder="1" applyAlignment="1" applyProtection="1">
      <alignment horizontal="right" vertical="top" wrapText="1"/>
      <protection locked="0"/>
    </xf>
    <xf numFmtId="0" fontId="2" fillId="11" borderId="10" xfId="0" applyFont="1" applyFill="1" applyBorder="1" applyAlignment="1">
      <alignment horizontal="left" vertical="top" wrapText="1"/>
    </xf>
    <xf numFmtId="44" fontId="4" fillId="11" borderId="10" xfId="61" applyFont="1" applyFill="1" applyBorder="1" applyAlignment="1">
      <alignment horizontal="center" vertical="top" wrapText="1"/>
    </xf>
    <xf numFmtId="1" fontId="2" fillId="11" borderId="10" xfId="0" applyNumberFormat="1" applyFont="1" applyFill="1" applyBorder="1" applyAlignment="1">
      <alignment horizontal="right" vertical="top" wrapText="1"/>
    </xf>
    <xf numFmtId="0" fontId="4" fillId="11" borderId="10" xfId="0" applyFont="1" applyFill="1" applyBorder="1" applyAlignment="1">
      <alignment vertical="top" wrapText="1"/>
    </xf>
    <xf numFmtId="0" fontId="2" fillId="11" borderId="17" xfId="0" applyFont="1" applyFill="1" applyBorder="1" applyAlignment="1">
      <alignment horizontal="right" vertical="top" wrapText="1"/>
    </xf>
    <xf numFmtId="0" fontId="4" fillId="11" borderId="17" xfId="0" applyFont="1" applyFill="1" applyBorder="1" applyAlignment="1">
      <alignment horizontal="left" vertical="top" wrapText="1"/>
    </xf>
    <xf numFmtId="0" fontId="4" fillId="11" borderId="18" xfId="0" applyFont="1" applyFill="1" applyBorder="1" applyAlignment="1">
      <alignment horizontal="center" vertical="top"/>
    </xf>
    <xf numFmtId="2" fontId="2" fillId="11" borderId="18" xfId="0" applyNumberFormat="1" applyFont="1" applyFill="1" applyBorder="1" applyAlignment="1">
      <alignment horizontal="right" vertical="top" wrapText="1"/>
    </xf>
    <xf numFmtId="44" fontId="4" fillId="11" borderId="19" xfId="61" applyFont="1" applyFill="1" applyBorder="1" applyAlignment="1">
      <alignment horizontal="right" vertical="top" wrapText="1"/>
    </xf>
    <xf numFmtId="44" fontId="4" fillId="11" borderId="19" xfId="61" applyFont="1" applyFill="1" applyBorder="1" applyAlignment="1">
      <alignment horizontal="center" vertical="top" wrapText="1"/>
    </xf>
    <xf numFmtId="49" fontId="2" fillId="11" borderId="17" xfId="0" applyNumberFormat="1" applyFont="1" applyFill="1" applyBorder="1" applyAlignment="1">
      <alignment horizontal="right" vertical="top" wrapText="1"/>
    </xf>
    <xf numFmtId="49" fontId="3" fillId="5" borderId="17" xfId="0" applyNumberFormat="1" applyFont="1" applyFill="1" applyBorder="1" applyAlignment="1">
      <alignment horizontal="right" vertical="top" wrapText="1"/>
    </xf>
    <xf numFmtId="0" fontId="2" fillId="5" borderId="21" xfId="0" applyFont="1" applyFill="1" applyBorder="1" applyAlignment="1">
      <alignment horizontal="left" vertical="top" wrapText="1"/>
    </xf>
    <xf numFmtId="2" fontId="3" fillId="5" borderId="21" xfId="0" applyNumberFormat="1" applyFont="1" applyFill="1" applyBorder="1" applyAlignment="1">
      <alignment horizontal="center" vertical="top" wrapText="1"/>
    </xf>
    <xf numFmtId="2" fontId="3" fillId="5" borderId="21" xfId="0" applyNumberFormat="1" applyFont="1" applyFill="1" applyBorder="1" applyAlignment="1">
      <alignment horizontal="right" vertical="top" wrapText="1"/>
    </xf>
    <xf numFmtId="44" fontId="1" fillId="5" borderId="21" xfId="61" applyFont="1" applyFill="1" applyBorder="1" applyAlignment="1">
      <alignment horizontal="center" vertical="top" wrapText="1"/>
    </xf>
    <xf numFmtId="49" fontId="3" fillId="5" borderId="22" xfId="0" applyNumberFormat="1" applyFont="1" applyFill="1" applyBorder="1" applyAlignment="1">
      <alignment horizontal="right" vertical="top" wrapText="1"/>
    </xf>
    <xf numFmtId="0" fontId="2" fillId="5" borderId="23" xfId="0" applyFont="1" applyFill="1" applyBorder="1" applyAlignment="1">
      <alignment horizontal="left" vertical="top" wrapText="1"/>
    </xf>
    <xf numFmtId="2" fontId="3" fillId="5" borderId="23" xfId="0" applyNumberFormat="1" applyFont="1" applyFill="1" applyBorder="1" applyAlignment="1">
      <alignment horizontal="center" vertical="top" wrapText="1"/>
    </xf>
    <xf numFmtId="2" fontId="3" fillId="5" borderId="23" xfId="0" applyNumberFormat="1" applyFont="1" applyFill="1" applyBorder="1" applyAlignment="1">
      <alignment horizontal="right" vertical="top" wrapText="1"/>
    </xf>
    <xf numFmtId="44" fontId="1" fillId="5" borderId="23" xfId="61" applyFont="1" applyFill="1" applyBorder="1" applyAlignment="1">
      <alignment horizontal="center" vertical="top" wrapText="1"/>
    </xf>
    <xf numFmtId="49" fontId="3" fillId="5" borderId="10" xfId="0" applyNumberFormat="1" applyFont="1" applyFill="1" applyBorder="1" applyAlignment="1">
      <alignment horizontal="right" vertical="top" wrapText="1"/>
    </xf>
    <xf numFmtId="0" fontId="4" fillId="5" borderId="10" xfId="0" applyFont="1" applyFill="1" applyBorder="1" applyAlignment="1">
      <alignment horizontal="left" vertical="top" wrapText="1"/>
    </xf>
    <xf numFmtId="44" fontId="1" fillId="5" borderId="10" xfId="61" applyFont="1" applyFill="1" applyBorder="1" applyAlignment="1">
      <alignment horizontal="center" vertical="top" wrapText="1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44" fontId="3" fillId="51" borderId="10" xfId="0" applyNumberFormat="1" applyFont="1" applyFill="1" applyBorder="1" applyAlignment="1" applyProtection="1">
      <alignment horizontal="left" vertical="top" wrapText="1"/>
      <protection locked="0"/>
    </xf>
    <xf numFmtId="0" fontId="47" fillId="5" borderId="10" xfId="0" applyFont="1" applyFill="1" applyBorder="1" applyAlignment="1" applyProtection="1">
      <alignment horizontal="left" vertical="top" wrapText="1"/>
      <protection locked="0"/>
    </xf>
    <xf numFmtId="0" fontId="2" fillId="52" borderId="20" xfId="0" applyFont="1" applyFill="1" applyBorder="1" applyAlignment="1" applyProtection="1">
      <alignment horizontal="right" vertical="top" wrapText="1"/>
      <protection locked="0"/>
    </xf>
    <xf numFmtId="44" fontId="4" fillId="19" borderId="0" xfId="0" applyNumberFormat="1" applyFont="1" applyFill="1" applyAlignment="1">
      <alignment vertical="top"/>
    </xf>
    <xf numFmtId="49" fontId="3" fillId="13" borderId="11" xfId="0" applyNumberFormat="1" applyFont="1" applyFill="1" applyBorder="1" applyAlignment="1" applyProtection="1">
      <alignment horizontal="right" vertical="top" wrapText="1"/>
      <protection locked="0"/>
    </xf>
    <xf numFmtId="0" fontId="2" fillId="13" borderId="11" xfId="0" applyFont="1" applyFill="1" applyBorder="1" applyAlignment="1" applyProtection="1">
      <alignment horizontal="left" vertical="top" wrapText="1"/>
      <protection locked="0"/>
    </xf>
    <xf numFmtId="0" fontId="3" fillId="13" borderId="11" xfId="0" applyFont="1" applyFill="1" applyBorder="1" applyAlignment="1" applyProtection="1">
      <alignment horizontal="center" vertical="top" wrapText="1"/>
      <protection locked="0"/>
    </xf>
    <xf numFmtId="165" fontId="1" fillId="53" borderId="11" xfId="0" applyNumberFormat="1" applyFont="1" applyFill="1" applyBorder="1" applyAlignment="1" applyProtection="1">
      <alignment horizontal="right" vertical="top" wrapText="1"/>
      <protection locked="0"/>
    </xf>
    <xf numFmtId="44" fontId="46" fillId="53" borderId="16" xfId="0" applyNumberFormat="1" applyFont="1" applyFill="1" applyBorder="1" applyAlignment="1" applyProtection="1">
      <alignment horizontal="center" vertical="top" wrapText="1"/>
      <protection locked="0"/>
    </xf>
    <xf numFmtId="44" fontId="2" fillId="54" borderId="20" xfId="0" applyNumberFormat="1" applyFont="1" applyFill="1" applyBorder="1" applyAlignment="1" applyProtection="1">
      <alignment horizontal="left" vertical="top" wrapText="1"/>
      <protection locked="0"/>
    </xf>
    <xf numFmtId="49" fontId="3" fillId="7" borderId="10" xfId="0" applyNumberFormat="1" applyFont="1" applyFill="1" applyBorder="1" applyAlignment="1" applyProtection="1">
      <alignment horizontal="right" vertical="top"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44" fontId="2" fillId="55" borderId="10" xfId="0" applyNumberFormat="1" applyFont="1" applyFill="1" applyBorder="1" applyAlignment="1" applyProtection="1">
      <alignment horizontal="left" vertical="top" wrapText="1"/>
      <protection locked="0"/>
    </xf>
    <xf numFmtId="44" fontId="4" fillId="7" borderId="10" xfId="61" applyFont="1" applyFill="1" applyBorder="1" applyAlignment="1">
      <alignment horizontal="center" vertical="top" wrapText="1"/>
    </xf>
    <xf numFmtId="0" fontId="47" fillId="7" borderId="10" xfId="0" applyFont="1" applyFill="1" applyBorder="1" applyAlignment="1" applyProtection="1">
      <alignment horizontal="left" vertical="top" wrapText="1"/>
      <protection locked="0"/>
    </xf>
    <xf numFmtId="0" fontId="3" fillId="7" borderId="10" xfId="0" applyFont="1" applyFill="1" applyBorder="1" applyAlignment="1" applyProtection="1">
      <alignment horizontal="center" vertical="top" wrapText="1"/>
      <protection locked="0"/>
    </xf>
    <xf numFmtId="165" fontId="1" fillId="7" borderId="13" xfId="0" applyNumberFormat="1" applyFont="1" applyFill="1" applyBorder="1" applyAlignment="1" applyProtection="1">
      <alignment horizontal="right" vertical="top" wrapText="1"/>
      <protection locked="0"/>
    </xf>
    <xf numFmtId="8" fontId="46" fillId="7" borderId="12" xfId="0" applyNumberFormat="1" applyFont="1" applyFill="1" applyBorder="1" applyAlignment="1" applyProtection="1">
      <alignment horizontal="right" vertical="top" wrapText="1"/>
      <protection locked="0"/>
    </xf>
    <xf numFmtId="49" fontId="3" fillId="7" borderId="17" xfId="0" applyNumberFormat="1" applyFont="1" applyFill="1" applyBorder="1" applyAlignment="1">
      <alignment horizontal="right" vertical="top" wrapText="1"/>
    </xf>
    <xf numFmtId="0" fontId="2" fillId="7" borderId="21" xfId="0" applyFont="1" applyFill="1" applyBorder="1" applyAlignment="1">
      <alignment horizontal="left" vertical="top" wrapText="1"/>
    </xf>
    <xf numFmtId="2" fontId="3" fillId="7" borderId="21" xfId="0" applyNumberFormat="1" applyFont="1" applyFill="1" applyBorder="1" applyAlignment="1">
      <alignment horizontal="center" vertical="top" wrapText="1"/>
    </xf>
    <xf numFmtId="2" fontId="3" fillId="7" borderId="21" xfId="0" applyNumberFormat="1" applyFont="1" applyFill="1" applyBorder="1" applyAlignment="1">
      <alignment horizontal="right" vertical="top" wrapText="1"/>
    </xf>
    <xf numFmtId="44" fontId="1" fillId="7" borderId="21" xfId="6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right" vertical="top" wrapText="1"/>
    </xf>
    <xf numFmtId="44" fontId="1" fillId="7" borderId="10" xfId="61" applyFont="1" applyFill="1" applyBorder="1" applyAlignment="1">
      <alignment horizontal="center" vertical="top" wrapText="1"/>
    </xf>
    <xf numFmtId="49" fontId="2" fillId="13" borderId="10" xfId="0" applyNumberFormat="1" applyFont="1" applyFill="1" applyBorder="1" applyAlignment="1" applyProtection="1">
      <alignment horizontal="right" vertical="top" wrapText="1"/>
      <protection locked="0"/>
    </xf>
    <xf numFmtId="0" fontId="2" fillId="13" borderId="10" xfId="0" applyFont="1" applyFill="1" applyBorder="1" applyAlignment="1">
      <alignment horizontal="left" vertical="top" wrapText="1"/>
    </xf>
    <xf numFmtId="44" fontId="4" fillId="13" borderId="10" xfId="61" applyFont="1" applyFill="1" applyBorder="1" applyAlignment="1">
      <alignment horizontal="center" vertical="top" wrapText="1"/>
    </xf>
    <xf numFmtId="1" fontId="2" fillId="13" borderId="10" xfId="0" applyNumberFormat="1" applyFont="1" applyFill="1" applyBorder="1" applyAlignment="1">
      <alignment horizontal="right" vertical="top" wrapText="1"/>
    </xf>
    <xf numFmtId="0" fontId="4" fillId="13" borderId="10" xfId="0" applyFont="1" applyFill="1" applyBorder="1" applyAlignment="1">
      <alignment vertical="top" wrapText="1"/>
    </xf>
    <xf numFmtId="0" fontId="2" fillId="13" borderId="17" xfId="0" applyFont="1" applyFill="1" applyBorder="1" applyAlignment="1">
      <alignment horizontal="right" vertical="top" wrapText="1"/>
    </xf>
    <xf numFmtId="0" fontId="4" fillId="13" borderId="17" xfId="0" applyFont="1" applyFill="1" applyBorder="1" applyAlignment="1">
      <alignment horizontal="left" vertical="top" wrapText="1"/>
    </xf>
    <xf numFmtId="0" fontId="4" fillId="13" borderId="18" xfId="0" applyFont="1" applyFill="1" applyBorder="1" applyAlignment="1">
      <alignment horizontal="center" vertical="top"/>
    </xf>
    <xf numFmtId="2" fontId="2" fillId="13" borderId="18" xfId="0" applyNumberFormat="1" applyFont="1" applyFill="1" applyBorder="1" applyAlignment="1">
      <alignment horizontal="right" vertical="top" wrapText="1"/>
    </xf>
    <xf numFmtId="44" fontId="4" fillId="13" borderId="19" xfId="61" applyFont="1" applyFill="1" applyBorder="1" applyAlignment="1">
      <alignment horizontal="right" vertical="top" wrapText="1"/>
    </xf>
    <xf numFmtId="44" fontId="4" fillId="13" borderId="19" xfId="61" applyFont="1" applyFill="1" applyBorder="1" applyAlignment="1">
      <alignment horizontal="center" vertical="top" wrapText="1"/>
    </xf>
    <xf numFmtId="49" fontId="2" fillId="13" borderId="17" xfId="0" applyNumberFormat="1" applyFont="1" applyFill="1" applyBorder="1" applyAlignment="1">
      <alignment horizontal="right" vertical="top" wrapText="1"/>
    </xf>
    <xf numFmtId="44" fontId="4" fillId="13" borderId="21" xfId="6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49" fontId="2" fillId="13" borderId="24" xfId="0" applyNumberFormat="1" applyFont="1" applyFill="1" applyBorder="1" applyAlignment="1">
      <alignment horizontal="right" vertical="top" wrapText="1"/>
    </xf>
    <xf numFmtId="0" fontId="1" fillId="7" borderId="10" xfId="0" applyFont="1" applyFill="1" applyBorder="1" applyAlignment="1">
      <alignment horizontal="left" vertical="top" wrapText="1"/>
    </xf>
    <xf numFmtId="49" fontId="2" fillId="13" borderId="10" xfId="0" applyNumberFormat="1" applyFont="1" applyFill="1" applyBorder="1" applyAlignment="1">
      <alignment horizontal="right" vertical="top" wrapText="1"/>
    </xf>
    <xf numFmtId="44" fontId="6" fillId="56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44" fontId="4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>
      <alignment horizontal="center" vertical="center"/>
    </xf>
    <xf numFmtId="44" fontId="4" fillId="0" borderId="0" xfId="61" applyFont="1" applyFill="1" applyBorder="1" applyAlignment="1">
      <alignment vertical="center"/>
    </xf>
    <xf numFmtId="44" fontId="4" fillId="0" borderId="0" xfId="0" applyNumberFormat="1" applyFont="1" applyBorder="1" applyAlignment="1">
      <alignment horizontal="center" vertical="center"/>
    </xf>
    <xf numFmtId="9" fontId="4" fillId="0" borderId="0" xfId="61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vertical="top"/>
    </xf>
    <xf numFmtId="0" fontId="4" fillId="39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7" borderId="17" xfId="0" applyFont="1" applyFill="1" applyBorder="1" applyAlignment="1">
      <alignment horizontal="center" vertical="top"/>
    </xf>
    <xf numFmtId="0" fontId="1" fillId="7" borderId="18" xfId="0" applyFont="1" applyFill="1" applyBorder="1" applyAlignment="1">
      <alignment horizontal="center" vertical="top"/>
    </xf>
    <xf numFmtId="0" fontId="1" fillId="7" borderId="19" xfId="0" applyFont="1" applyFill="1" applyBorder="1" applyAlignment="1">
      <alignment horizontal="center" vertical="top"/>
    </xf>
    <xf numFmtId="0" fontId="6" fillId="56" borderId="17" xfId="0" applyFont="1" applyFill="1" applyBorder="1" applyAlignment="1">
      <alignment horizontal="center" vertical="center"/>
    </xf>
    <xf numFmtId="0" fontId="6" fillId="56" borderId="18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left" vertical="top" wrapText="1"/>
    </xf>
    <xf numFmtId="0" fontId="2" fillId="13" borderId="26" xfId="0" applyFont="1" applyFill="1" applyBorder="1" applyAlignment="1">
      <alignment horizontal="left" vertical="top" wrapText="1"/>
    </xf>
    <xf numFmtId="0" fontId="2" fillId="13" borderId="27" xfId="0" applyFont="1" applyFill="1" applyBorder="1" applyAlignment="1">
      <alignment horizontal="left" vertical="top" wrapText="1"/>
    </xf>
    <xf numFmtId="0" fontId="4" fillId="13" borderId="17" xfId="0" applyFont="1" applyFill="1" applyBorder="1" applyAlignment="1">
      <alignment horizontal="left" vertical="top" wrapText="1"/>
    </xf>
    <xf numFmtId="0" fontId="4" fillId="13" borderId="18" xfId="0" applyFont="1" applyFill="1" applyBorder="1" applyAlignment="1">
      <alignment horizontal="left" vertical="top" wrapText="1"/>
    </xf>
    <xf numFmtId="0" fontId="4" fillId="13" borderId="19" xfId="0" applyFont="1" applyFill="1" applyBorder="1" applyAlignment="1">
      <alignment horizontal="left" vertical="top" wrapText="1"/>
    </xf>
    <xf numFmtId="0" fontId="2" fillId="52" borderId="28" xfId="0" applyFont="1" applyFill="1" applyBorder="1" applyAlignment="1" applyProtection="1">
      <alignment horizontal="left" vertical="top" wrapText="1"/>
      <protection locked="0"/>
    </xf>
    <xf numFmtId="0" fontId="2" fillId="52" borderId="29" xfId="0" applyFont="1" applyFill="1" applyBorder="1" applyAlignment="1" applyProtection="1">
      <alignment horizontal="left" vertical="top" wrapText="1"/>
      <protection locked="0"/>
    </xf>
    <xf numFmtId="0" fontId="2" fillId="52" borderId="30" xfId="0" applyFont="1" applyFill="1" applyBorder="1" applyAlignment="1" applyProtection="1">
      <alignment horizontal="left" vertical="top" wrapText="1"/>
      <protection locked="0"/>
    </xf>
    <xf numFmtId="0" fontId="3" fillId="7" borderId="17" xfId="0" applyFont="1" applyFill="1" applyBorder="1" applyAlignment="1" applyProtection="1">
      <alignment horizontal="center" vertical="top" wrapText="1"/>
      <protection locked="0"/>
    </xf>
    <xf numFmtId="0" fontId="3" fillId="7" borderId="18" xfId="0" applyFont="1" applyFill="1" applyBorder="1" applyAlignment="1" applyProtection="1">
      <alignment horizontal="center" vertical="top" wrapText="1"/>
      <protection locked="0"/>
    </xf>
    <xf numFmtId="0" fontId="3" fillId="7" borderId="19" xfId="0" applyFont="1" applyFill="1" applyBorder="1" applyAlignment="1" applyProtection="1">
      <alignment horizontal="center" vertical="top" wrapText="1"/>
      <protection locked="0"/>
    </xf>
    <xf numFmtId="2" fontId="3" fillId="13" borderId="17" xfId="0" applyNumberFormat="1" applyFont="1" applyFill="1" applyBorder="1" applyAlignment="1">
      <alignment horizontal="center" vertical="top" wrapText="1"/>
    </xf>
    <xf numFmtId="2" fontId="3" fillId="13" borderId="18" xfId="0" applyNumberFormat="1" applyFont="1" applyFill="1" applyBorder="1" applyAlignment="1">
      <alignment horizontal="center" vertical="top" wrapText="1"/>
    </xf>
    <xf numFmtId="2" fontId="3" fillId="13" borderId="19" xfId="0" applyNumberFormat="1" applyFont="1" applyFill="1" applyBorder="1" applyAlignment="1">
      <alignment horizontal="center" vertical="top" wrapText="1"/>
    </xf>
    <xf numFmtId="2" fontId="2" fillId="13" borderId="10" xfId="0" applyNumberFormat="1" applyFont="1" applyFill="1" applyBorder="1" applyAlignment="1">
      <alignment horizontal="center" vertical="top" wrapText="1"/>
    </xf>
    <xf numFmtId="0" fontId="4" fillId="13" borderId="10" xfId="0" applyFont="1" applyFill="1" applyBorder="1" applyAlignment="1">
      <alignment horizontal="left" vertical="top" wrapText="1"/>
    </xf>
    <xf numFmtId="0" fontId="2" fillId="37" borderId="28" xfId="0" applyFont="1" applyFill="1" applyBorder="1" applyAlignment="1" applyProtection="1">
      <alignment horizontal="left" vertical="top" wrapText="1"/>
      <protection locked="0"/>
    </xf>
    <xf numFmtId="0" fontId="2" fillId="37" borderId="29" xfId="0" applyFont="1" applyFill="1" applyBorder="1" applyAlignment="1" applyProtection="1">
      <alignment horizontal="left" vertical="top" wrapText="1"/>
      <protection locked="0"/>
    </xf>
    <xf numFmtId="0" fontId="2" fillId="37" borderId="30" xfId="0" applyFont="1" applyFill="1" applyBorder="1" applyAlignment="1" applyProtection="1">
      <alignment horizontal="left" vertical="top" wrapText="1"/>
      <protection locked="0"/>
    </xf>
    <xf numFmtId="2" fontId="2" fillId="39" borderId="10" xfId="0" applyNumberFormat="1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left" vertical="top" wrapText="1"/>
    </xf>
    <xf numFmtId="0" fontId="3" fillId="42" borderId="17" xfId="0" applyFont="1" applyFill="1" applyBorder="1" applyAlignment="1" applyProtection="1">
      <alignment horizontal="center" vertical="top" wrapText="1"/>
      <protection locked="0"/>
    </xf>
    <xf numFmtId="0" fontId="3" fillId="42" borderId="18" xfId="0" applyFont="1" applyFill="1" applyBorder="1" applyAlignment="1" applyProtection="1">
      <alignment horizontal="center" vertical="top" wrapText="1"/>
      <protection locked="0"/>
    </xf>
    <xf numFmtId="0" fontId="3" fillId="42" borderId="19" xfId="0" applyFont="1" applyFill="1" applyBorder="1" applyAlignment="1" applyProtection="1">
      <alignment horizontal="center" vertical="top" wrapText="1"/>
      <protection locked="0"/>
    </xf>
    <xf numFmtId="0" fontId="2" fillId="43" borderId="28" xfId="0" applyFont="1" applyFill="1" applyBorder="1" applyAlignment="1" applyProtection="1">
      <alignment horizontal="left" vertical="top" wrapText="1"/>
      <protection locked="0"/>
    </xf>
    <xf numFmtId="0" fontId="2" fillId="43" borderId="29" xfId="0" applyFont="1" applyFill="1" applyBorder="1" applyAlignment="1" applyProtection="1">
      <alignment horizontal="left" vertical="top" wrapText="1"/>
      <protection locked="0"/>
    </xf>
    <xf numFmtId="0" fontId="2" fillId="43" borderId="30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2" fontId="2" fillId="10" borderId="10" xfId="0" applyNumberFormat="1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/>
    </xf>
    <xf numFmtId="0" fontId="1" fillId="4" borderId="19" xfId="0" applyFont="1" applyFill="1" applyBorder="1" applyAlignment="1">
      <alignment horizontal="center" vertical="top"/>
    </xf>
    <xf numFmtId="0" fontId="1" fillId="5" borderId="17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1" fillId="5" borderId="19" xfId="0" applyFont="1" applyFill="1" applyBorder="1" applyAlignment="1">
      <alignment horizontal="center" vertical="top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18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2" fontId="3" fillId="10" borderId="17" xfId="0" applyNumberFormat="1" applyFont="1" applyFill="1" applyBorder="1" applyAlignment="1">
      <alignment horizontal="center" vertical="top" wrapText="1"/>
    </xf>
    <xf numFmtId="2" fontId="3" fillId="10" borderId="18" xfId="0" applyNumberFormat="1" applyFont="1" applyFill="1" applyBorder="1" applyAlignment="1">
      <alignment horizontal="center" vertical="top" wrapText="1"/>
    </xf>
    <xf numFmtId="2" fontId="3" fillId="10" borderId="19" xfId="0" applyNumberFormat="1" applyFont="1" applyFill="1" applyBorder="1" applyAlignment="1">
      <alignment horizontal="center" vertical="top" wrapText="1"/>
    </xf>
    <xf numFmtId="0" fontId="2" fillId="47" borderId="28" xfId="0" applyFont="1" applyFill="1" applyBorder="1" applyAlignment="1" applyProtection="1">
      <alignment horizontal="left" vertical="top" wrapText="1"/>
      <protection locked="0"/>
    </xf>
    <xf numFmtId="0" fontId="2" fillId="47" borderId="29" xfId="0" applyFont="1" applyFill="1" applyBorder="1" applyAlignment="1" applyProtection="1">
      <alignment horizontal="left" vertical="top" wrapText="1"/>
      <protection locked="0"/>
    </xf>
    <xf numFmtId="0" fontId="2" fillId="47" borderId="30" xfId="0" applyFont="1" applyFill="1" applyBorder="1" applyAlignment="1" applyProtection="1">
      <alignment horizontal="left" vertical="top" wrapText="1"/>
      <protection locked="0"/>
    </xf>
    <xf numFmtId="2" fontId="3" fillId="11" borderId="17" xfId="0" applyNumberFormat="1" applyFont="1" applyFill="1" applyBorder="1" applyAlignment="1">
      <alignment horizontal="center" vertical="top" wrapText="1"/>
    </xf>
    <xf numFmtId="2" fontId="3" fillId="11" borderId="18" xfId="0" applyNumberFormat="1" applyFont="1" applyFill="1" applyBorder="1" applyAlignment="1">
      <alignment horizontal="center" vertical="top" wrapText="1"/>
    </xf>
    <xf numFmtId="2" fontId="3" fillId="11" borderId="19" xfId="0" applyNumberFormat="1" applyFont="1" applyFill="1" applyBorder="1" applyAlignment="1">
      <alignment horizontal="center" vertical="top" wrapText="1"/>
    </xf>
    <xf numFmtId="2" fontId="2" fillId="11" borderId="10" xfId="0" applyNumberFormat="1" applyFont="1" applyFill="1" applyBorder="1" applyAlignment="1">
      <alignment horizontal="center" vertical="top" wrapText="1"/>
    </xf>
    <xf numFmtId="0" fontId="4" fillId="11" borderId="10" xfId="0" applyFont="1" applyFill="1" applyBorder="1" applyAlignment="1">
      <alignment horizontal="left" vertical="top" wrapText="1"/>
    </xf>
    <xf numFmtId="0" fontId="26" fillId="0" borderId="3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99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6"/>
  <sheetViews>
    <sheetView tabSelected="1" zoomScalePageLayoutView="0" workbookViewId="0" topLeftCell="A190">
      <selection activeCell="D341" sqref="D341"/>
    </sheetView>
  </sheetViews>
  <sheetFormatPr defaultColWidth="10.125" defaultRowHeight="12.75"/>
  <cols>
    <col min="1" max="1" width="7.625" style="1" customWidth="1"/>
    <col min="2" max="2" width="41.25390625" style="2" customWidth="1"/>
    <col min="3" max="3" width="9.00390625" style="13" customWidth="1"/>
    <col min="4" max="4" width="11.75390625" style="1" bestFit="1" customWidth="1"/>
    <col min="5" max="5" width="11.375" style="9" bestFit="1" customWidth="1"/>
    <col min="6" max="6" width="15.75390625" style="1" customWidth="1"/>
    <col min="7" max="7" width="5.25390625" style="1" bestFit="1" customWidth="1"/>
    <col min="8" max="16384" width="10.125" style="1" customWidth="1"/>
  </cols>
  <sheetData>
    <row r="1" spans="1:6" ht="42" customHeight="1">
      <c r="A1" s="296" t="s">
        <v>389</v>
      </c>
      <c r="B1" s="296"/>
      <c r="C1" s="296"/>
      <c r="D1" s="296"/>
      <c r="E1" s="296"/>
      <c r="F1" s="296"/>
    </row>
    <row r="2" spans="1:6" ht="78.75" customHeight="1">
      <c r="A2" s="297" t="s">
        <v>388</v>
      </c>
      <c r="B2" s="297"/>
      <c r="C2" s="297"/>
      <c r="D2" s="297"/>
      <c r="E2" s="297"/>
      <c r="F2" s="297"/>
    </row>
    <row r="3" spans="1:6" ht="18.75" customHeight="1">
      <c r="A3" s="297" t="s">
        <v>391</v>
      </c>
      <c r="B3" s="297"/>
      <c r="C3" s="297"/>
      <c r="D3" s="297"/>
      <c r="E3" s="297"/>
      <c r="F3" s="297"/>
    </row>
    <row r="4" spans="1:6" ht="38.25">
      <c r="A4" s="4" t="s">
        <v>2</v>
      </c>
      <c r="B4" s="4" t="s">
        <v>3</v>
      </c>
      <c r="C4" s="4" t="s">
        <v>30</v>
      </c>
      <c r="D4" s="4" t="s">
        <v>4</v>
      </c>
      <c r="E4" s="16" t="s">
        <v>0</v>
      </c>
      <c r="F4" s="4" t="s">
        <v>1</v>
      </c>
    </row>
    <row r="5" spans="1:6" ht="15.75" customHeight="1">
      <c r="A5" s="3">
        <v>1</v>
      </c>
      <c r="B5" s="3">
        <v>2</v>
      </c>
      <c r="C5" s="3">
        <v>3</v>
      </c>
      <c r="D5" s="3">
        <v>4</v>
      </c>
      <c r="E5" s="10">
        <v>5</v>
      </c>
      <c r="F5" s="3">
        <v>6</v>
      </c>
    </row>
    <row r="6" spans="1:6" ht="21" customHeight="1">
      <c r="A6" s="63">
        <v>1</v>
      </c>
      <c r="B6" s="260" t="s">
        <v>59</v>
      </c>
      <c r="C6" s="261"/>
      <c r="D6" s="261"/>
      <c r="E6" s="262"/>
      <c r="F6" s="64">
        <f>F7+F52+F70+F77</f>
        <v>0</v>
      </c>
    </row>
    <row r="7" spans="1:9" ht="29.25" customHeight="1">
      <c r="A7" s="65" t="s">
        <v>5</v>
      </c>
      <c r="B7" s="66" t="s">
        <v>60</v>
      </c>
      <c r="C7" s="67" t="s">
        <v>10</v>
      </c>
      <c r="D7" s="68">
        <v>1</v>
      </c>
      <c r="E7" s="69" t="s">
        <v>29</v>
      </c>
      <c r="F7" s="70">
        <f>F8+F11+F39+F49+F50+F51+F48</f>
        <v>0</v>
      </c>
      <c r="H7" s="12"/>
      <c r="I7" s="12"/>
    </row>
    <row r="8" spans="1:6" ht="12.75">
      <c r="A8" s="71" t="s">
        <v>27</v>
      </c>
      <c r="B8" s="72" t="s">
        <v>64</v>
      </c>
      <c r="C8" s="265"/>
      <c r="D8" s="266"/>
      <c r="E8" s="267"/>
      <c r="F8" s="73">
        <f>SUM(F9:F10)</f>
        <v>0</v>
      </c>
    </row>
    <row r="9" spans="1:6" ht="25.5">
      <c r="A9" s="52" t="s">
        <v>66</v>
      </c>
      <c r="B9" s="15" t="s">
        <v>138</v>
      </c>
      <c r="C9" s="19" t="s">
        <v>11</v>
      </c>
      <c r="D9" s="23">
        <v>1</v>
      </c>
      <c r="E9" s="24"/>
      <c r="F9" s="5">
        <f aca="true" t="shared" si="0" ref="F9:F51">ROUND(D9*E9,2)</f>
        <v>0</v>
      </c>
    </row>
    <row r="10" spans="1:6" ht="12.75">
      <c r="A10" s="52" t="s">
        <v>67</v>
      </c>
      <c r="B10" s="15" t="s">
        <v>65</v>
      </c>
      <c r="C10" s="19" t="s">
        <v>11</v>
      </c>
      <c r="D10" s="23">
        <v>1</v>
      </c>
      <c r="E10" s="24"/>
      <c r="F10" s="5">
        <f>ROUND(D10*E10,2)</f>
        <v>0</v>
      </c>
    </row>
    <row r="11" spans="1:6" ht="12.75">
      <c r="A11" s="71" t="s">
        <v>39</v>
      </c>
      <c r="B11" s="72" t="s">
        <v>68</v>
      </c>
      <c r="C11" s="265"/>
      <c r="D11" s="266"/>
      <c r="E11" s="267"/>
      <c r="F11" s="73">
        <f>SUM(F12:F38)</f>
        <v>0</v>
      </c>
    </row>
    <row r="12" spans="1:6" ht="25.5">
      <c r="A12" s="52" t="s">
        <v>71</v>
      </c>
      <c r="B12" s="15" t="s">
        <v>139</v>
      </c>
      <c r="C12" s="19" t="s">
        <v>11</v>
      </c>
      <c r="D12" s="23">
        <v>1</v>
      </c>
      <c r="E12" s="24"/>
      <c r="F12" s="5">
        <f t="shared" si="0"/>
        <v>0</v>
      </c>
    </row>
    <row r="13" spans="1:6" ht="12.75">
      <c r="A13" s="52" t="s">
        <v>72</v>
      </c>
      <c r="B13" s="15" t="s">
        <v>141</v>
      </c>
      <c r="C13" s="19" t="s">
        <v>11</v>
      </c>
      <c r="D13" s="23">
        <v>3</v>
      </c>
      <c r="E13" s="24"/>
      <c r="F13" s="5">
        <f t="shared" si="0"/>
        <v>0</v>
      </c>
    </row>
    <row r="14" spans="1:6" ht="25.5">
      <c r="A14" s="52" t="s">
        <v>73</v>
      </c>
      <c r="B14" s="15" t="s">
        <v>140</v>
      </c>
      <c r="C14" s="19" t="s">
        <v>11</v>
      </c>
      <c r="D14" s="23">
        <v>11</v>
      </c>
      <c r="E14" s="24"/>
      <c r="F14" s="5">
        <f t="shared" si="0"/>
        <v>0</v>
      </c>
    </row>
    <row r="15" spans="1:6" ht="25.5">
      <c r="A15" s="52" t="s">
        <v>74</v>
      </c>
      <c r="B15" s="15" t="s">
        <v>142</v>
      </c>
      <c r="C15" s="19" t="s">
        <v>11</v>
      </c>
      <c r="D15" s="23">
        <v>6</v>
      </c>
      <c r="E15" s="24"/>
      <c r="F15" s="5">
        <f t="shared" si="0"/>
        <v>0</v>
      </c>
    </row>
    <row r="16" spans="1:6" ht="25.5">
      <c r="A16" s="52" t="s">
        <v>75</v>
      </c>
      <c r="B16" s="15" t="s">
        <v>143</v>
      </c>
      <c r="C16" s="19" t="s">
        <v>11</v>
      </c>
      <c r="D16" s="23">
        <v>4</v>
      </c>
      <c r="E16" s="24"/>
      <c r="F16" s="5">
        <f t="shared" si="0"/>
        <v>0</v>
      </c>
    </row>
    <row r="17" spans="1:6" ht="25.5">
      <c r="A17" s="52" t="s">
        <v>76</v>
      </c>
      <c r="B17" s="15" t="s">
        <v>144</v>
      </c>
      <c r="C17" s="19" t="s">
        <v>11</v>
      </c>
      <c r="D17" s="23">
        <v>3</v>
      </c>
      <c r="E17" s="24"/>
      <c r="F17" s="5">
        <f t="shared" si="0"/>
        <v>0</v>
      </c>
    </row>
    <row r="18" spans="1:6" ht="12.75">
      <c r="A18" s="52" t="s">
        <v>77</v>
      </c>
      <c r="B18" s="15" t="s">
        <v>145</v>
      </c>
      <c r="C18" s="19" t="s">
        <v>11</v>
      </c>
      <c r="D18" s="23">
        <v>3</v>
      </c>
      <c r="E18" s="24"/>
      <c r="F18" s="5">
        <f t="shared" si="0"/>
        <v>0</v>
      </c>
    </row>
    <row r="19" spans="1:6" ht="25.5">
      <c r="A19" s="52" t="s">
        <v>78</v>
      </c>
      <c r="B19" s="62" t="s">
        <v>146</v>
      </c>
      <c r="C19" s="19" t="s">
        <v>11</v>
      </c>
      <c r="D19" s="23">
        <v>3</v>
      </c>
      <c r="E19" s="24"/>
      <c r="F19" s="5">
        <f t="shared" si="0"/>
        <v>0</v>
      </c>
    </row>
    <row r="20" spans="1:6" ht="25.5">
      <c r="A20" s="52" t="s">
        <v>79</v>
      </c>
      <c r="B20" s="15" t="s">
        <v>147</v>
      </c>
      <c r="C20" s="19" t="s">
        <v>11</v>
      </c>
      <c r="D20" s="23">
        <v>3</v>
      </c>
      <c r="E20" s="24"/>
      <c r="F20" s="5">
        <f t="shared" si="0"/>
        <v>0</v>
      </c>
    </row>
    <row r="21" spans="1:6" ht="12.75">
      <c r="A21" s="52" t="s">
        <v>80</v>
      </c>
      <c r="B21" s="15" t="s">
        <v>148</v>
      </c>
      <c r="C21" s="19" t="s">
        <v>11</v>
      </c>
      <c r="D21" s="23">
        <v>1</v>
      </c>
      <c r="E21" s="24"/>
      <c r="F21" s="5">
        <f t="shared" si="0"/>
        <v>0</v>
      </c>
    </row>
    <row r="22" spans="1:6" ht="25.5">
      <c r="A22" s="52" t="s">
        <v>81</v>
      </c>
      <c r="B22" s="15" t="s">
        <v>149</v>
      </c>
      <c r="C22" s="19" t="s">
        <v>11</v>
      </c>
      <c r="D22" s="23">
        <v>1</v>
      </c>
      <c r="E22" s="24"/>
      <c r="F22" s="5">
        <f t="shared" si="0"/>
        <v>0</v>
      </c>
    </row>
    <row r="23" spans="1:6" ht="12.75">
      <c r="A23" s="52" t="s">
        <v>82</v>
      </c>
      <c r="B23" s="15" t="s">
        <v>150</v>
      </c>
      <c r="C23" s="19" t="s">
        <v>11</v>
      </c>
      <c r="D23" s="23">
        <v>1</v>
      </c>
      <c r="E23" s="24"/>
      <c r="F23" s="5">
        <f t="shared" si="0"/>
        <v>0</v>
      </c>
    </row>
    <row r="24" spans="1:6" ht="25.5">
      <c r="A24" s="52" t="s">
        <v>83</v>
      </c>
      <c r="B24" s="15" t="s">
        <v>174</v>
      </c>
      <c r="C24" s="19" t="s">
        <v>11</v>
      </c>
      <c r="D24" s="23">
        <v>3</v>
      </c>
      <c r="E24" s="24"/>
      <c r="F24" s="5">
        <f t="shared" si="0"/>
        <v>0</v>
      </c>
    </row>
    <row r="25" spans="1:6" ht="25.5">
      <c r="A25" s="52" t="s">
        <v>84</v>
      </c>
      <c r="B25" s="15" t="s">
        <v>151</v>
      </c>
      <c r="C25" s="19" t="s">
        <v>11</v>
      </c>
      <c r="D25" s="23">
        <v>1</v>
      </c>
      <c r="E25" s="24"/>
      <c r="F25" s="5">
        <f t="shared" si="0"/>
        <v>0</v>
      </c>
    </row>
    <row r="26" spans="1:6" ht="25.5">
      <c r="A26" s="52" t="s">
        <v>85</v>
      </c>
      <c r="B26" s="15" t="s">
        <v>152</v>
      </c>
      <c r="C26" s="19" t="s">
        <v>11</v>
      </c>
      <c r="D26" s="23">
        <v>1</v>
      </c>
      <c r="E26" s="24"/>
      <c r="F26" s="5">
        <f t="shared" si="0"/>
        <v>0</v>
      </c>
    </row>
    <row r="27" spans="1:6" ht="25.5">
      <c r="A27" s="52" t="s">
        <v>86</v>
      </c>
      <c r="B27" s="15" t="s">
        <v>153</v>
      </c>
      <c r="C27" s="19" t="s">
        <v>11</v>
      </c>
      <c r="D27" s="23">
        <v>5</v>
      </c>
      <c r="E27" s="24"/>
      <c r="F27" s="5">
        <f t="shared" si="0"/>
        <v>0</v>
      </c>
    </row>
    <row r="28" spans="1:6" ht="12.75">
      <c r="A28" s="52" t="s">
        <v>87</v>
      </c>
      <c r="B28" s="15" t="s">
        <v>154</v>
      </c>
      <c r="C28" s="19" t="s">
        <v>11</v>
      </c>
      <c r="D28" s="23">
        <v>9</v>
      </c>
      <c r="E28" s="24"/>
      <c r="F28" s="5">
        <f t="shared" si="0"/>
        <v>0</v>
      </c>
    </row>
    <row r="29" spans="1:6" ht="12.75">
      <c r="A29" s="52" t="s">
        <v>88</v>
      </c>
      <c r="B29" s="15" t="s">
        <v>155</v>
      </c>
      <c r="C29" s="19" t="s">
        <v>11</v>
      </c>
      <c r="D29" s="23">
        <v>6</v>
      </c>
      <c r="E29" s="24"/>
      <c r="F29" s="5">
        <f t="shared" si="0"/>
        <v>0</v>
      </c>
    </row>
    <row r="30" spans="1:6" ht="12.75">
      <c r="A30" s="52" t="s">
        <v>89</v>
      </c>
      <c r="B30" s="15" t="s">
        <v>156</v>
      </c>
      <c r="C30" s="19" t="s">
        <v>11</v>
      </c>
      <c r="D30" s="23">
        <v>4</v>
      </c>
      <c r="E30" s="24"/>
      <c r="F30" s="5">
        <f t="shared" si="0"/>
        <v>0</v>
      </c>
    </row>
    <row r="31" spans="1:6" ht="12.75">
      <c r="A31" s="52" t="s">
        <v>90</v>
      </c>
      <c r="B31" s="15" t="s">
        <v>157</v>
      </c>
      <c r="C31" s="19" t="s">
        <v>11</v>
      </c>
      <c r="D31" s="23">
        <v>16</v>
      </c>
      <c r="E31" s="24"/>
      <c r="F31" s="5">
        <f t="shared" si="0"/>
        <v>0</v>
      </c>
    </row>
    <row r="32" spans="1:6" ht="25.5">
      <c r="A32" s="52" t="s">
        <v>91</v>
      </c>
      <c r="B32" s="15" t="s">
        <v>158</v>
      </c>
      <c r="C32" s="19" t="s">
        <v>11</v>
      </c>
      <c r="D32" s="23">
        <v>3</v>
      </c>
      <c r="E32" s="24"/>
      <c r="F32" s="5">
        <f t="shared" si="0"/>
        <v>0</v>
      </c>
    </row>
    <row r="33" spans="1:6" ht="12.75">
      <c r="A33" s="52" t="s">
        <v>92</v>
      </c>
      <c r="B33" s="61" t="s">
        <v>159</v>
      </c>
      <c r="C33" s="19" t="s">
        <v>11</v>
      </c>
      <c r="D33" s="23">
        <v>4</v>
      </c>
      <c r="E33" s="24"/>
      <c r="F33" s="5">
        <f t="shared" si="0"/>
        <v>0</v>
      </c>
    </row>
    <row r="34" spans="1:6" ht="25.5">
      <c r="A34" s="52" t="s">
        <v>93</v>
      </c>
      <c r="B34" s="15" t="s">
        <v>160</v>
      </c>
      <c r="C34" s="19" t="s">
        <v>11</v>
      </c>
      <c r="D34" s="23">
        <v>1</v>
      </c>
      <c r="E34" s="24"/>
      <c r="F34" s="5">
        <f t="shared" si="0"/>
        <v>0</v>
      </c>
    </row>
    <row r="35" spans="1:6" ht="12.75">
      <c r="A35" s="52" t="s">
        <v>94</v>
      </c>
      <c r="B35" s="15" t="s">
        <v>161</v>
      </c>
      <c r="C35" s="19" t="s">
        <v>11</v>
      </c>
      <c r="D35" s="23">
        <v>4</v>
      </c>
      <c r="E35" s="24"/>
      <c r="F35" s="5">
        <f t="shared" si="0"/>
        <v>0</v>
      </c>
    </row>
    <row r="36" spans="1:6" ht="12.75">
      <c r="A36" s="52" t="s">
        <v>95</v>
      </c>
      <c r="B36" s="15" t="s">
        <v>162</v>
      </c>
      <c r="C36" s="19" t="s">
        <v>11</v>
      </c>
      <c r="D36" s="23">
        <v>8</v>
      </c>
      <c r="E36" s="24"/>
      <c r="F36" s="5">
        <f t="shared" si="0"/>
        <v>0</v>
      </c>
    </row>
    <row r="37" spans="1:6" ht="12.75">
      <c r="A37" s="52" t="s">
        <v>96</v>
      </c>
      <c r="B37" s="15" t="s">
        <v>163</v>
      </c>
      <c r="C37" s="19" t="s">
        <v>11</v>
      </c>
      <c r="D37" s="23">
        <v>1</v>
      </c>
      <c r="E37" s="24"/>
      <c r="F37" s="5">
        <f t="shared" si="0"/>
        <v>0</v>
      </c>
    </row>
    <row r="38" spans="1:6" ht="25.5">
      <c r="A38" s="52" t="s">
        <v>97</v>
      </c>
      <c r="B38" s="15" t="s">
        <v>164</v>
      </c>
      <c r="C38" s="19" t="s">
        <v>11</v>
      </c>
      <c r="D38" s="23">
        <v>29</v>
      </c>
      <c r="E38" s="24"/>
      <c r="F38" s="5">
        <f t="shared" si="0"/>
        <v>0</v>
      </c>
    </row>
    <row r="39" spans="1:6" ht="12.75">
      <c r="A39" s="71" t="s">
        <v>40</v>
      </c>
      <c r="B39" s="72" t="s">
        <v>69</v>
      </c>
      <c r="C39" s="74"/>
      <c r="D39" s="75"/>
      <c r="E39" s="76"/>
      <c r="F39" s="73">
        <f>SUM(F40:F47)</f>
        <v>0</v>
      </c>
    </row>
    <row r="40" spans="1:6" ht="12.75">
      <c r="A40" s="52" t="s">
        <v>98</v>
      </c>
      <c r="B40" s="15" t="s">
        <v>165</v>
      </c>
      <c r="C40" s="19" t="s">
        <v>11</v>
      </c>
      <c r="D40" s="23">
        <v>11</v>
      </c>
      <c r="E40" s="24"/>
      <c r="F40" s="5">
        <f t="shared" si="0"/>
        <v>0</v>
      </c>
    </row>
    <row r="41" spans="1:6" ht="25.5">
      <c r="A41" s="52" t="s">
        <v>99</v>
      </c>
      <c r="B41" s="15" t="s">
        <v>166</v>
      </c>
      <c r="C41" s="19" t="s">
        <v>11</v>
      </c>
      <c r="D41" s="23">
        <v>4</v>
      </c>
      <c r="E41" s="24"/>
      <c r="F41" s="5">
        <f t="shared" si="0"/>
        <v>0</v>
      </c>
    </row>
    <row r="42" spans="1:6" ht="25.5">
      <c r="A42" s="52" t="s">
        <v>100</v>
      </c>
      <c r="B42" s="15" t="s">
        <v>167</v>
      </c>
      <c r="C42" s="19" t="s">
        <v>11</v>
      </c>
      <c r="D42" s="23">
        <v>26</v>
      </c>
      <c r="E42" s="24"/>
      <c r="F42" s="5">
        <f t="shared" si="0"/>
        <v>0</v>
      </c>
    </row>
    <row r="43" spans="1:6" ht="25.5">
      <c r="A43" s="52" t="s">
        <v>101</v>
      </c>
      <c r="B43" s="15" t="s">
        <v>168</v>
      </c>
      <c r="C43" s="19" t="s">
        <v>11</v>
      </c>
      <c r="D43" s="23">
        <v>10</v>
      </c>
      <c r="E43" s="24"/>
      <c r="F43" s="5">
        <f t="shared" si="0"/>
        <v>0</v>
      </c>
    </row>
    <row r="44" spans="1:6" ht="12.75">
      <c r="A44" s="52" t="s">
        <v>102</v>
      </c>
      <c r="B44" s="15" t="s">
        <v>169</v>
      </c>
      <c r="C44" s="19" t="s">
        <v>11</v>
      </c>
      <c r="D44" s="23">
        <v>11</v>
      </c>
      <c r="E44" s="24"/>
      <c r="F44" s="5">
        <f t="shared" si="0"/>
        <v>0</v>
      </c>
    </row>
    <row r="45" spans="1:6" ht="25.5">
      <c r="A45" s="52" t="s">
        <v>103</v>
      </c>
      <c r="B45" s="15" t="s">
        <v>170</v>
      </c>
      <c r="C45" s="19" t="s">
        <v>11</v>
      </c>
      <c r="D45" s="23">
        <v>3</v>
      </c>
      <c r="E45" s="24"/>
      <c r="F45" s="5">
        <f t="shared" si="0"/>
        <v>0</v>
      </c>
    </row>
    <row r="46" spans="1:6" ht="25.5">
      <c r="A46" s="52" t="s">
        <v>104</v>
      </c>
      <c r="B46" s="15" t="s">
        <v>171</v>
      </c>
      <c r="C46" s="19" t="s">
        <v>11</v>
      </c>
      <c r="D46" s="23">
        <v>3</v>
      </c>
      <c r="E46" s="24"/>
      <c r="F46" s="5">
        <f t="shared" si="0"/>
        <v>0</v>
      </c>
    </row>
    <row r="47" spans="1:6" ht="25.5">
      <c r="A47" s="52" t="s">
        <v>105</v>
      </c>
      <c r="B47" s="15" t="s">
        <v>172</v>
      </c>
      <c r="C47" s="19" t="s">
        <v>11</v>
      </c>
      <c r="D47" s="23">
        <v>15</v>
      </c>
      <c r="E47" s="24"/>
      <c r="F47" s="5">
        <f t="shared" si="0"/>
        <v>0</v>
      </c>
    </row>
    <row r="48" spans="1:6" ht="38.25">
      <c r="A48" s="52" t="s">
        <v>14</v>
      </c>
      <c r="B48" s="234" t="s">
        <v>205</v>
      </c>
      <c r="C48" s="19" t="s">
        <v>12</v>
      </c>
      <c r="D48" s="23">
        <v>132</v>
      </c>
      <c r="E48" s="24"/>
      <c r="F48" s="5">
        <f t="shared" si="0"/>
        <v>0</v>
      </c>
    </row>
    <row r="49" spans="1:9" ht="12.75">
      <c r="A49" s="52" t="s">
        <v>51</v>
      </c>
      <c r="B49" s="15" t="s">
        <v>61</v>
      </c>
      <c r="C49" s="19" t="s">
        <v>11</v>
      </c>
      <c r="D49" s="23">
        <f>SUM(D9:D10)</f>
        <v>2</v>
      </c>
      <c r="E49" s="24"/>
      <c r="F49" s="5">
        <f t="shared" si="0"/>
        <v>0</v>
      </c>
      <c r="H49" s="12"/>
      <c r="I49" s="12"/>
    </row>
    <row r="50" spans="1:6" ht="16.5" customHeight="1">
      <c r="A50" s="52" t="s">
        <v>63</v>
      </c>
      <c r="B50" s="6" t="s">
        <v>70</v>
      </c>
      <c r="C50" s="20" t="s">
        <v>11</v>
      </c>
      <c r="D50" s="26">
        <f>SUM(D12:D38)</f>
        <v>135</v>
      </c>
      <c r="E50" s="18"/>
      <c r="F50" s="5">
        <f t="shared" si="0"/>
        <v>0</v>
      </c>
    </row>
    <row r="51" spans="1:6" ht="18" customHeight="1">
      <c r="A51" s="52" t="s">
        <v>204</v>
      </c>
      <c r="B51" s="6" t="s">
        <v>62</v>
      </c>
      <c r="C51" s="20" t="s">
        <v>11</v>
      </c>
      <c r="D51" s="26">
        <f>SUM(D40:D47)</f>
        <v>83</v>
      </c>
      <c r="E51" s="18"/>
      <c r="F51" s="5">
        <f t="shared" si="0"/>
        <v>0</v>
      </c>
    </row>
    <row r="52" spans="1:6" ht="26.25" customHeight="1">
      <c r="A52" s="77">
        <v>2</v>
      </c>
      <c r="B52" s="78" t="s">
        <v>18</v>
      </c>
      <c r="C52" s="263"/>
      <c r="D52" s="263"/>
      <c r="E52" s="263"/>
      <c r="F52" s="79">
        <f>SUM(F53:F62)</f>
        <v>0</v>
      </c>
    </row>
    <row r="53" spans="1:6" ht="25.5" customHeight="1">
      <c r="A53" s="53" t="s">
        <v>6</v>
      </c>
      <c r="B53" s="6" t="s">
        <v>31</v>
      </c>
      <c r="C53" s="7" t="s">
        <v>11</v>
      </c>
      <c r="D53" s="25">
        <v>99</v>
      </c>
      <c r="E53" s="28"/>
      <c r="F53" s="5">
        <f aca="true" t="shared" si="1" ref="F53:F62">ROUND(D53*E53,2)</f>
        <v>0</v>
      </c>
    </row>
    <row r="54" spans="1:6" ht="25.5" customHeight="1">
      <c r="A54" s="53" t="s">
        <v>52</v>
      </c>
      <c r="B54" s="6" t="s">
        <v>15</v>
      </c>
      <c r="C54" s="7" t="s">
        <v>11</v>
      </c>
      <c r="D54" s="29">
        <v>99</v>
      </c>
      <c r="E54" s="30"/>
      <c r="F54" s="5">
        <f t="shared" si="1"/>
        <v>0</v>
      </c>
    </row>
    <row r="55" spans="1:6" ht="25.5" customHeight="1">
      <c r="A55" s="53" t="s">
        <v>106</v>
      </c>
      <c r="B55" s="6" t="s">
        <v>109</v>
      </c>
      <c r="C55" s="7" t="s">
        <v>13</v>
      </c>
      <c r="D55" s="27">
        <v>2.5</v>
      </c>
      <c r="E55" s="30"/>
      <c r="F55" s="5">
        <f t="shared" si="1"/>
        <v>0</v>
      </c>
    </row>
    <row r="56" spans="1:6" ht="25.5" customHeight="1">
      <c r="A56" s="53" t="s">
        <v>107</v>
      </c>
      <c r="B56" s="6" t="s">
        <v>110</v>
      </c>
      <c r="C56" s="7" t="s">
        <v>13</v>
      </c>
      <c r="D56" s="27">
        <v>2.5</v>
      </c>
      <c r="E56" s="30"/>
      <c r="F56" s="5">
        <f t="shared" si="1"/>
        <v>0</v>
      </c>
    </row>
    <row r="57" spans="1:6" ht="25.5" customHeight="1">
      <c r="A57" s="53" t="s">
        <v>108</v>
      </c>
      <c r="B57" s="6" t="s">
        <v>173</v>
      </c>
      <c r="C57" s="7" t="s">
        <v>12</v>
      </c>
      <c r="D57" s="27">
        <v>34</v>
      </c>
      <c r="E57" s="30"/>
      <c r="F57" s="5">
        <f t="shared" si="1"/>
        <v>0</v>
      </c>
    </row>
    <row r="58" spans="1:6" ht="25.5" customHeight="1">
      <c r="A58" s="53" t="s">
        <v>133</v>
      </c>
      <c r="B58" s="6" t="s">
        <v>111</v>
      </c>
      <c r="C58" s="7" t="s">
        <v>11</v>
      </c>
      <c r="D58" s="27">
        <v>136</v>
      </c>
      <c r="E58" s="30"/>
      <c r="F58" s="5">
        <f t="shared" si="1"/>
        <v>0</v>
      </c>
    </row>
    <row r="59" spans="1:6" ht="25.5" customHeight="1">
      <c r="A59" s="53" t="s">
        <v>134</v>
      </c>
      <c r="B59" s="6" t="s">
        <v>112</v>
      </c>
      <c r="C59" s="7" t="s">
        <v>12</v>
      </c>
      <c r="D59" s="27">
        <v>34</v>
      </c>
      <c r="E59" s="30"/>
      <c r="F59" s="5">
        <f t="shared" si="1"/>
        <v>0</v>
      </c>
    </row>
    <row r="60" spans="1:6" ht="25.5" customHeight="1">
      <c r="A60" s="53" t="s">
        <v>135</v>
      </c>
      <c r="B60" s="6" t="s">
        <v>20</v>
      </c>
      <c r="C60" s="7" t="s">
        <v>11</v>
      </c>
      <c r="D60" s="27">
        <v>51</v>
      </c>
      <c r="E60" s="30"/>
      <c r="F60" s="5">
        <f t="shared" si="1"/>
        <v>0</v>
      </c>
    </row>
    <row r="61" spans="1:6" ht="25.5" customHeight="1">
      <c r="A61" s="53" t="s">
        <v>136</v>
      </c>
      <c r="B61" s="11" t="s">
        <v>16</v>
      </c>
      <c r="C61" s="21" t="s">
        <v>11</v>
      </c>
      <c r="D61" s="29">
        <v>153</v>
      </c>
      <c r="E61" s="33"/>
      <c r="F61" s="22">
        <f t="shared" si="1"/>
        <v>0</v>
      </c>
    </row>
    <row r="62" spans="1:6" ht="25.5" customHeight="1">
      <c r="A62" s="53" t="s">
        <v>137</v>
      </c>
      <c r="B62" s="11" t="s">
        <v>17</v>
      </c>
      <c r="C62" s="21" t="s">
        <v>11</v>
      </c>
      <c r="D62" s="31">
        <v>51</v>
      </c>
      <c r="E62" s="33"/>
      <c r="F62" s="5">
        <f t="shared" si="1"/>
        <v>0</v>
      </c>
    </row>
    <row r="63" spans="1:6" ht="25.5" customHeight="1" hidden="1">
      <c r="A63" s="53" t="s">
        <v>22</v>
      </c>
      <c r="B63" s="34" t="s">
        <v>33</v>
      </c>
      <c r="C63" s="38"/>
      <c r="D63" s="39"/>
      <c r="E63" s="40"/>
      <c r="F63" s="41">
        <f>F64+F67</f>
        <v>0</v>
      </c>
    </row>
    <row r="64" spans="1:6" ht="25.5" customHeight="1" hidden="1">
      <c r="A64" s="53" t="s">
        <v>23</v>
      </c>
      <c r="B64" s="51" t="s">
        <v>35</v>
      </c>
      <c r="C64" s="47"/>
      <c r="D64" s="48"/>
      <c r="E64" s="49"/>
      <c r="F64" s="50"/>
    </row>
    <row r="65" spans="1:6" ht="25.5" customHeight="1" hidden="1">
      <c r="A65" s="53" t="s">
        <v>24</v>
      </c>
      <c r="B65" s="42"/>
      <c r="C65" s="43"/>
      <c r="D65" s="44"/>
      <c r="E65" s="45"/>
      <c r="F65" s="46"/>
    </row>
    <row r="66" spans="1:6" ht="25.5" customHeight="1" hidden="1">
      <c r="A66" s="53" t="s">
        <v>25</v>
      </c>
      <c r="B66" s="42"/>
      <c r="C66" s="43"/>
      <c r="D66" s="44"/>
      <c r="E66" s="45"/>
      <c r="F66" s="46"/>
    </row>
    <row r="67" spans="1:6" ht="25.5" customHeight="1" hidden="1">
      <c r="A67" s="53" t="s">
        <v>26</v>
      </c>
      <c r="B67" s="51" t="s">
        <v>37</v>
      </c>
      <c r="C67" s="47"/>
      <c r="D67" s="48"/>
      <c r="E67" s="49"/>
      <c r="F67" s="50"/>
    </row>
    <row r="68" spans="1:6" ht="25.5" customHeight="1" hidden="1">
      <c r="A68" s="53" t="s">
        <v>32</v>
      </c>
      <c r="B68" s="42"/>
      <c r="C68" s="43"/>
      <c r="D68" s="44"/>
      <c r="E68" s="45"/>
      <c r="F68" s="46"/>
    </row>
    <row r="69" spans="1:6" ht="25.5" customHeight="1" hidden="1">
      <c r="A69" s="53" t="s">
        <v>53</v>
      </c>
      <c r="B69" s="42"/>
      <c r="C69" s="43"/>
      <c r="D69" s="44"/>
      <c r="E69" s="45"/>
      <c r="F69" s="46"/>
    </row>
    <row r="70" spans="1:6" ht="25.5" customHeight="1">
      <c r="A70" s="80">
        <v>3</v>
      </c>
      <c r="B70" s="233" t="s">
        <v>387</v>
      </c>
      <c r="C70" s="81"/>
      <c r="D70" s="82"/>
      <c r="E70" s="83"/>
      <c r="F70" s="84">
        <f>SUM(F71:F76)</f>
        <v>0</v>
      </c>
    </row>
    <row r="71" spans="1:6" ht="25.5" customHeight="1">
      <c r="A71" s="59" t="s">
        <v>7</v>
      </c>
      <c r="B71" s="6" t="s">
        <v>115</v>
      </c>
      <c r="C71" s="43" t="s">
        <v>11</v>
      </c>
      <c r="D71" s="44">
        <v>67</v>
      </c>
      <c r="E71" s="45"/>
      <c r="F71" s="46">
        <f aca="true" t="shared" si="2" ref="F71:F76">D71*E71</f>
        <v>0</v>
      </c>
    </row>
    <row r="72" spans="1:6" ht="25.5" customHeight="1">
      <c r="A72" s="59" t="s">
        <v>8</v>
      </c>
      <c r="B72" s="6" t="s">
        <v>114</v>
      </c>
      <c r="C72" s="43" t="s">
        <v>11</v>
      </c>
      <c r="D72" s="44">
        <v>67</v>
      </c>
      <c r="E72" s="45"/>
      <c r="F72" s="46">
        <f t="shared" si="2"/>
        <v>0</v>
      </c>
    </row>
    <row r="73" spans="1:6" ht="25.5" customHeight="1">
      <c r="A73" s="59" t="s">
        <v>38</v>
      </c>
      <c r="B73" s="60" t="s">
        <v>116</v>
      </c>
      <c r="C73" s="43" t="s">
        <v>13</v>
      </c>
      <c r="D73" s="44">
        <v>16.5</v>
      </c>
      <c r="E73" s="45"/>
      <c r="F73" s="46">
        <f t="shared" si="2"/>
        <v>0</v>
      </c>
    </row>
    <row r="74" spans="1:6" ht="25.5" customHeight="1">
      <c r="A74" s="59" t="s">
        <v>9</v>
      </c>
      <c r="B74" s="60" t="s">
        <v>117</v>
      </c>
      <c r="C74" s="43" t="s">
        <v>12</v>
      </c>
      <c r="D74" s="44">
        <v>41</v>
      </c>
      <c r="E74" s="45"/>
      <c r="F74" s="46">
        <f t="shared" si="2"/>
        <v>0</v>
      </c>
    </row>
    <row r="75" spans="1:6" ht="25.5" customHeight="1">
      <c r="A75" s="59" t="s">
        <v>21</v>
      </c>
      <c r="B75" s="60" t="s">
        <v>118</v>
      </c>
      <c r="C75" s="43" t="s">
        <v>13</v>
      </c>
      <c r="D75" s="44">
        <v>16.5</v>
      </c>
      <c r="E75" s="45"/>
      <c r="F75" s="46">
        <f t="shared" si="2"/>
        <v>0</v>
      </c>
    </row>
    <row r="76" spans="1:6" ht="18.75" customHeight="1">
      <c r="A76" s="59" t="s">
        <v>22</v>
      </c>
      <c r="B76" s="8" t="s">
        <v>119</v>
      </c>
      <c r="C76" s="35" t="s">
        <v>12</v>
      </c>
      <c r="D76" s="36">
        <v>41</v>
      </c>
      <c r="E76" s="37"/>
      <c r="F76" s="46">
        <f t="shared" si="2"/>
        <v>0</v>
      </c>
    </row>
    <row r="77" spans="1:6" ht="25.5" customHeight="1">
      <c r="A77" s="85" t="s">
        <v>121</v>
      </c>
      <c r="B77" s="264" t="s">
        <v>43</v>
      </c>
      <c r="C77" s="264"/>
      <c r="D77" s="264"/>
      <c r="E77" s="264"/>
      <c r="F77" s="79">
        <f>F78+F82</f>
        <v>0</v>
      </c>
    </row>
    <row r="78" spans="1:6" ht="27.75" customHeight="1">
      <c r="A78" s="86" t="s">
        <v>41</v>
      </c>
      <c r="B78" s="87" t="s">
        <v>44</v>
      </c>
      <c r="C78" s="88" t="s">
        <v>10</v>
      </c>
      <c r="D78" s="89">
        <v>1</v>
      </c>
      <c r="E78" s="90" t="s">
        <v>28</v>
      </c>
      <c r="F78" s="90">
        <f>ROUND(SUM(F79:F81),2)</f>
        <v>0</v>
      </c>
    </row>
    <row r="79" spans="1:6" ht="27" customHeight="1">
      <c r="A79" s="54" t="s">
        <v>124</v>
      </c>
      <c r="B79" s="8" t="s">
        <v>122</v>
      </c>
      <c r="C79" s="55" t="s">
        <v>11</v>
      </c>
      <c r="D79" s="56">
        <v>2</v>
      </c>
      <c r="E79" s="57"/>
      <c r="F79" s="5">
        <f>ROUND(D79*E79,2)</f>
        <v>0</v>
      </c>
    </row>
    <row r="80" spans="1:6" ht="14.25" customHeight="1">
      <c r="A80" s="54" t="s">
        <v>125</v>
      </c>
      <c r="B80" s="8" t="s">
        <v>45</v>
      </c>
      <c r="C80" s="55" t="s">
        <v>11</v>
      </c>
      <c r="D80" s="56">
        <v>2</v>
      </c>
      <c r="E80" s="57"/>
      <c r="F80" s="5">
        <f>ROUND(D80*E80,2)</f>
        <v>0</v>
      </c>
    </row>
    <row r="81" spans="1:6" ht="29.25" customHeight="1">
      <c r="A81" s="54" t="s">
        <v>126</v>
      </c>
      <c r="B81" s="8" t="s">
        <v>123</v>
      </c>
      <c r="C81" s="55" t="s">
        <v>10</v>
      </c>
      <c r="D81" s="56">
        <v>1</v>
      </c>
      <c r="E81" s="57"/>
      <c r="F81" s="5">
        <f>ROUND(D81*E81,2)</f>
        <v>0</v>
      </c>
    </row>
    <row r="82" spans="1:6" ht="21.75" customHeight="1">
      <c r="A82" s="91" t="s">
        <v>54</v>
      </c>
      <c r="B82" s="92" t="s">
        <v>120</v>
      </c>
      <c r="C82" s="93" t="s">
        <v>10</v>
      </c>
      <c r="D82" s="94">
        <v>1</v>
      </c>
      <c r="E82" s="95" t="s">
        <v>46</v>
      </c>
      <c r="F82" s="90">
        <f>ROUND(SUM(F83:F85),2)</f>
        <v>0</v>
      </c>
    </row>
    <row r="83" spans="1:6" ht="30.75" customHeight="1">
      <c r="A83" s="54" t="s">
        <v>130</v>
      </c>
      <c r="B83" s="8" t="s">
        <v>128</v>
      </c>
      <c r="C83" s="55" t="s">
        <v>11</v>
      </c>
      <c r="D83" s="56">
        <v>5</v>
      </c>
      <c r="E83" s="57"/>
      <c r="F83" s="5">
        <f>ROUND(D83*E83,2)</f>
        <v>0</v>
      </c>
    </row>
    <row r="84" spans="1:6" ht="30.75" customHeight="1">
      <c r="A84" s="54" t="s">
        <v>131</v>
      </c>
      <c r="B84" s="8" t="s">
        <v>129</v>
      </c>
      <c r="C84" s="55" t="s">
        <v>11</v>
      </c>
      <c r="D84" s="56">
        <v>20</v>
      </c>
      <c r="E84" s="57"/>
      <c r="F84" s="5">
        <f>ROUND(D84*E84,2)</f>
        <v>0</v>
      </c>
    </row>
    <row r="85" spans="1:6" ht="23.25" customHeight="1">
      <c r="A85" s="54" t="s">
        <v>132</v>
      </c>
      <c r="B85" s="8" t="s">
        <v>127</v>
      </c>
      <c r="C85" s="55" t="s">
        <v>11</v>
      </c>
      <c r="D85" s="56">
        <v>5</v>
      </c>
      <c r="E85" s="57"/>
      <c r="F85" s="5">
        <f>ROUND(D85*E85,2)</f>
        <v>0</v>
      </c>
    </row>
    <row r="86" spans="1:6" ht="23.25" customHeight="1">
      <c r="A86" s="96">
        <v>2</v>
      </c>
      <c r="B86" s="268" t="s">
        <v>175</v>
      </c>
      <c r="C86" s="269"/>
      <c r="D86" s="269"/>
      <c r="E86" s="270"/>
      <c r="F86" s="97">
        <f>F87+F113+F121+F128</f>
        <v>0</v>
      </c>
    </row>
    <row r="87" spans="1:6" ht="23.25" customHeight="1">
      <c r="A87" s="98" t="s">
        <v>5</v>
      </c>
      <c r="B87" s="99" t="s">
        <v>60</v>
      </c>
      <c r="C87" s="100" t="s">
        <v>10</v>
      </c>
      <c r="D87" s="101">
        <v>1</v>
      </c>
      <c r="E87" s="102" t="s">
        <v>29</v>
      </c>
      <c r="F87" s="103">
        <f>F88+F102+F108+F109+F107</f>
        <v>0</v>
      </c>
    </row>
    <row r="88" spans="1:6" ht="23.25" customHeight="1">
      <c r="A88" s="104" t="s">
        <v>27</v>
      </c>
      <c r="B88" s="105" t="s">
        <v>68</v>
      </c>
      <c r="C88" s="271"/>
      <c r="D88" s="272"/>
      <c r="E88" s="273"/>
      <c r="F88" s="106">
        <f>SUM(F89:F101)</f>
        <v>0</v>
      </c>
    </row>
    <row r="89" spans="1:6" ht="27.75" customHeight="1">
      <c r="A89" s="52" t="s">
        <v>66</v>
      </c>
      <c r="B89" s="15" t="s">
        <v>206</v>
      </c>
      <c r="C89" s="19" t="s">
        <v>11</v>
      </c>
      <c r="D89" s="23">
        <v>12</v>
      </c>
      <c r="E89" s="24"/>
      <c r="F89" s="5">
        <f aca="true" t="shared" si="3" ref="F89:F101">ROUND(D89*E89,2)</f>
        <v>0</v>
      </c>
    </row>
    <row r="90" spans="1:6" ht="27" customHeight="1">
      <c r="A90" s="52" t="s">
        <v>67</v>
      </c>
      <c r="B90" s="15" t="s">
        <v>207</v>
      </c>
      <c r="C90" s="19" t="s">
        <v>11</v>
      </c>
      <c r="D90" s="23">
        <v>27</v>
      </c>
      <c r="E90" s="24"/>
      <c r="F90" s="5">
        <f t="shared" si="3"/>
        <v>0</v>
      </c>
    </row>
    <row r="91" spans="1:6" ht="27.75" customHeight="1">
      <c r="A91" s="52" t="s">
        <v>176</v>
      </c>
      <c r="B91" s="15" t="s">
        <v>208</v>
      </c>
      <c r="C91" s="19" t="s">
        <v>11</v>
      </c>
      <c r="D91" s="23">
        <v>34</v>
      </c>
      <c r="E91" s="24"/>
      <c r="F91" s="5">
        <f t="shared" si="3"/>
        <v>0</v>
      </c>
    </row>
    <row r="92" spans="1:6" ht="19.5" customHeight="1">
      <c r="A92" s="52" t="s">
        <v>177</v>
      </c>
      <c r="B92" s="15" t="s">
        <v>209</v>
      </c>
      <c r="C92" s="19" t="s">
        <v>11</v>
      </c>
      <c r="D92" s="23">
        <v>3</v>
      </c>
      <c r="E92" s="24"/>
      <c r="F92" s="5">
        <f t="shared" si="3"/>
        <v>0</v>
      </c>
    </row>
    <row r="93" spans="1:6" ht="27" customHeight="1">
      <c r="A93" s="52" t="s">
        <v>178</v>
      </c>
      <c r="B93" s="15" t="s">
        <v>210</v>
      </c>
      <c r="C93" s="19" t="s">
        <v>11</v>
      </c>
      <c r="D93" s="23">
        <v>1</v>
      </c>
      <c r="E93" s="24"/>
      <c r="F93" s="5">
        <f t="shared" si="3"/>
        <v>0</v>
      </c>
    </row>
    <row r="94" spans="1:6" ht="27.75" customHeight="1">
      <c r="A94" s="52" t="s">
        <v>179</v>
      </c>
      <c r="B94" s="15" t="s">
        <v>211</v>
      </c>
      <c r="C94" s="19" t="s">
        <v>11</v>
      </c>
      <c r="D94" s="23">
        <v>1</v>
      </c>
      <c r="E94" s="24"/>
      <c r="F94" s="5">
        <f t="shared" si="3"/>
        <v>0</v>
      </c>
    </row>
    <row r="95" spans="1:6" ht="26.25" customHeight="1">
      <c r="A95" s="52" t="s">
        <v>180</v>
      </c>
      <c r="B95" s="62" t="s">
        <v>212</v>
      </c>
      <c r="C95" s="19" t="s">
        <v>11</v>
      </c>
      <c r="D95" s="23">
        <v>15</v>
      </c>
      <c r="E95" s="24"/>
      <c r="F95" s="5">
        <f t="shared" si="3"/>
        <v>0</v>
      </c>
    </row>
    <row r="96" spans="1:6" ht="26.25" customHeight="1">
      <c r="A96" s="52" t="s">
        <v>181</v>
      </c>
      <c r="B96" s="15" t="s">
        <v>187</v>
      </c>
      <c r="C96" s="19" t="s">
        <v>11</v>
      </c>
      <c r="D96" s="23">
        <v>13</v>
      </c>
      <c r="E96" s="24"/>
      <c r="F96" s="5">
        <f t="shared" si="3"/>
        <v>0</v>
      </c>
    </row>
    <row r="97" spans="1:6" ht="23.25" customHeight="1">
      <c r="A97" s="52" t="s">
        <v>182</v>
      </c>
      <c r="B97" s="15" t="s">
        <v>213</v>
      </c>
      <c r="C97" s="19" t="s">
        <v>11</v>
      </c>
      <c r="D97" s="23">
        <v>87</v>
      </c>
      <c r="E97" s="24"/>
      <c r="F97" s="5">
        <f t="shared" si="3"/>
        <v>0</v>
      </c>
    </row>
    <row r="98" spans="1:6" ht="27.75" customHeight="1">
      <c r="A98" s="52" t="s">
        <v>183</v>
      </c>
      <c r="B98" s="15" t="s">
        <v>158</v>
      </c>
      <c r="C98" s="19" t="s">
        <v>11</v>
      </c>
      <c r="D98" s="23">
        <v>5</v>
      </c>
      <c r="E98" s="24"/>
      <c r="F98" s="5">
        <f t="shared" si="3"/>
        <v>0</v>
      </c>
    </row>
    <row r="99" spans="1:6" ht="27.75" customHeight="1">
      <c r="A99" s="52" t="s">
        <v>184</v>
      </c>
      <c r="B99" s="15" t="s">
        <v>214</v>
      </c>
      <c r="C99" s="19" t="s">
        <v>11</v>
      </c>
      <c r="D99" s="23">
        <v>19</v>
      </c>
      <c r="E99" s="24"/>
      <c r="F99" s="5">
        <f t="shared" si="3"/>
        <v>0</v>
      </c>
    </row>
    <row r="100" spans="1:6" ht="26.25" customHeight="1">
      <c r="A100" s="52" t="s">
        <v>185</v>
      </c>
      <c r="B100" s="15" t="s">
        <v>162</v>
      </c>
      <c r="C100" s="19" t="s">
        <v>11</v>
      </c>
      <c r="D100" s="23">
        <v>26</v>
      </c>
      <c r="E100" s="24"/>
      <c r="F100" s="5">
        <f t="shared" si="3"/>
        <v>0</v>
      </c>
    </row>
    <row r="101" spans="1:6" ht="29.25" customHeight="1">
      <c r="A101" s="52" t="s">
        <v>186</v>
      </c>
      <c r="B101" s="15" t="s">
        <v>215</v>
      </c>
      <c r="C101" s="19" t="s">
        <v>11</v>
      </c>
      <c r="D101" s="23">
        <v>3</v>
      </c>
      <c r="E101" s="24"/>
      <c r="F101" s="5">
        <f t="shared" si="3"/>
        <v>0</v>
      </c>
    </row>
    <row r="102" spans="1:6" ht="23.25" customHeight="1">
      <c r="A102" s="104" t="s">
        <v>40</v>
      </c>
      <c r="B102" s="105" t="s">
        <v>69</v>
      </c>
      <c r="C102" s="107"/>
      <c r="D102" s="108"/>
      <c r="E102" s="109"/>
      <c r="F102" s="106">
        <f>SUM(F103:F106)</f>
        <v>0</v>
      </c>
    </row>
    <row r="103" spans="1:6" ht="23.25" customHeight="1">
      <c r="A103" s="52" t="s">
        <v>98</v>
      </c>
      <c r="B103" s="15" t="s">
        <v>216</v>
      </c>
      <c r="C103" s="19" t="s">
        <v>11</v>
      </c>
      <c r="D103" s="23">
        <v>16</v>
      </c>
      <c r="E103" s="24"/>
      <c r="F103" s="5">
        <f aca="true" t="shared" si="4" ref="F103:F109">ROUND(D103*E103,2)</f>
        <v>0</v>
      </c>
    </row>
    <row r="104" spans="1:6" ht="25.5" customHeight="1">
      <c r="A104" s="52" t="s">
        <v>99</v>
      </c>
      <c r="B104" s="15" t="s">
        <v>217</v>
      </c>
      <c r="C104" s="19" t="s">
        <v>11</v>
      </c>
      <c r="D104" s="23">
        <v>11</v>
      </c>
      <c r="E104" s="24"/>
      <c r="F104" s="5">
        <f t="shared" si="4"/>
        <v>0</v>
      </c>
    </row>
    <row r="105" spans="1:6" ht="25.5" customHeight="1">
      <c r="A105" s="52" t="s">
        <v>100</v>
      </c>
      <c r="B105" s="15" t="s">
        <v>218</v>
      </c>
      <c r="C105" s="19" t="s">
        <v>11</v>
      </c>
      <c r="D105" s="23">
        <v>9</v>
      </c>
      <c r="E105" s="24"/>
      <c r="F105" s="5">
        <f t="shared" si="4"/>
        <v>0</v>
      </c>
    </row>
    <row r="106" spans="1:6" ht="25.5" customHeight="1">
      <c r="A106" s="52" t="s">
        <v>101</v>
      </c>
      <c r="B106" s="15" t="s">
        <v>219</v>
      </c>
      <c r="C106" s="19" t="s">
        <v>11</v>
      </c>
      <c r="D106" s="23">
        <v>21</v>
      </c>
      <c r="E106" s="24"/>
      <c r="F106" s="5">
        <f t="shared" si="4"/>
        <v>0</v>
      </c>
    </row>
    <row r="107" spans="1:6" ht="44.25" customHeight="1">
      <c r="A107" s="52" t="s">
        <v>51</v>
      </c>
      <c r="B107" s="234" t="s">
        <v>205</v>
      </c>
      <c r="C107" s="19" t="s">
        <v>12</v>
      </c>
      <c r="D107" s="23">
        <v>226</v>
      </c>
      <c r="E107" s="24"/>
      <c r="F107" s="5">
        <f t="shared" si="4"/>
        <v>0</v>
      </c>
    </row>
    <row r="108" spans="1:6" ht="23.25" customHeight="1">
      <c r="A108" s="52" t="s">
        <v>63</v>
      </c>
      <c r="B108" s="6" t="s">
        <v>70</v>
      </c>
      <c r="C108" s="20" t="s">
        <v>11</v>
      </c>
      <c r="D108" s="26">
        <f>SUM(D89:D101)</f>
        <v>246</v>
      </c>
      <c r="E108" s="18"/>
      <c r="F108" s="5">
        <f t="shared" si="4"/>
        <v>0</v>
      </c>
    </row>
    <row r="109" spans="1:6" ht="23.25" customHeight="1">
      <c r="A109" s="52" t="s">
        <v>204</v>
      </c>
      <c r="B109" s="6" t="s">
        <v>62</v>
      </c>
      <c r="C109" s="20" t="s">
        <v>11</v>
      </c>
      <c r="D109" s="26">
        <f>SUM(D103:D106)</f>
        <v>57</v>
      </c>
      <c r="E109" s="18"/>
      <c r="F109" s="5">
        <f t="shared" si="4"/>
        <v>0</v>
      </c>
    </row>
    <row r="110" spans="1:6" ht="23.25" customHeight="1">
      <c r="A110" s="135" t="s">
        <v>196</v>
      </c>
      <c r="B110" s="134" t="s">
        <v>197</v>
      </c>
      <c r="C110" s="285"/>
      <c r="D110" s="286"/>
      <c r="E110" s="287"/>
      <c r="F110" s="112">
        <f>SUM(F111:F112)</f>
        <v>0</v>
      </c>
    </row>
    <row r="111" spans="1:6" ht="37.5" customHeight="1">
      <c r="A111" s="52" t="s">
        <v>6</v>
      </c>
      <c r="B111" s="136" t="s">
        <v>198</v>
      </c>
      <c r="C111" s="20" t="s">
        <v>12</v>
      </c>
      <c r="D111" s="26">
        <v>68</v>
      </c>
      <c r="E111" s="18"/>
      <c r="F111" s="5">
        <f>E111*D111</f>
        <v>0</v>
      </c>
    </row>
    <row r="112" spans="1:6" ht="27.75" customHeight="1">
      <c r="A112" s="52" t="s">
        <v>52</v>
      </c>
      <c r="B112" s="6" t="s">
        <v>199</v>
      </c>
      <c r="C112" s="20" t="s">
        <v>12</v>
      </c>
      <c r="D112" s="26">
        <v>68</v>
      </c>
      <c r="E112" s="18"/>
      <c r="F112" s="5">
        <f>E112*D112</f>
        <v>0</v>
      </c>
    </row>
    <row r="113" spans="1:6" ht="23.25" customHeight="1">
      <c r="A113" s="110">
        <v>3</v>
      </c>
      <c r="B113" s="111" t="s">
        <v>18</v>
      </c>
      <c r="C113" s="274"/>
      <c r="D113" s="274"/>
      <c r="E113" s="274"/>
      <c r="F113" s="112">
        <f>SUM(F114:F120)</f>
        <v>0</v>
      </c>
    </row>
    <row r="114" spans="1:6" ht="23.25" customHeight="1">
      <c r="A114" s="53" t="s">
        <v>7</v>
      </c>
      <c r="B114" s="6" t="s">
        <v>31</v>
      </c>
      <c r="C114" s="7" t="s">
        <v>11</v>
      </c>
      <c r="D114" s="25">
        <v>170</v>
      </c>
      <c r="E114" s="28"/>
      <c r="F114" s="5">
        <f aca="true" t="shared" si="5" ref="F114:F120">ROUND(D114*E114,2)</f>
        <v>0</v>
      </c>
    </row>
    <row r="115" spans="1:6" ht="23.25" customHeight="1">
      <c r="A115" s="53" t="s">
        <v>8</v>
      </c>
      <c r="B115" s="6" t="s">
        <v>15</v>
      </c>
      <c r="C115" s="7" t="s">
        <v>11</v>
      </c>
      <c r="D115" s="29">
        <v>170</v>
      </c>
      <c r="E115" s="30"/>
      <c r="F115" s="5">
        <f t="shared" si="5"/>
        <v>0</v>
      </c>
    </row>
    <row r="116" spans="1:6" ht="23.25" customHeight="1">
      <c r="A116" s="53" t="s">
        <v>38</v>
      </c>
      <c r="B116" s="6" t="s">
        <v>20</v>
      </c>
      <c r="C116" s="7" t="s">
        <v>11</v>
      </c>
      <c r="D116" s="27">
        <v>31</v>
      </c>
      <c r="E116" s="30"/>
      <c r="F116" s="5">
        <f t="shared" si="5"/>
        <v>0</v>
      </c>
    </row>
    <row r="117" spans="1:6" ht="23.25" customHeight="1">
      <c r="A117" s="53" t="s">
        <v>9</v>
      </c>
      <c r="B117" s="32" t="s">
        <v>16</v>
      </c>
      <c r="C117" s="21" t="s">
        <v>11</v>
      </c>
      <c r="D117" s="29">
        <v>93</v>
      </c>
      <c r="E117" s="33"/>
      <c r="F117" s="22">
        <f t="shared" si="5"/>
        <v>0</v>
      </c>
    </row>
    <row r="118" spans="1:6" ht="23.25" customHeight="1">
      <c r="A118" s="53" t="s">
        <v>21</v>
      </c>
      <c r="B118" s="11" t="s">
        <v>17</v>
      </c>
      <c r="C118" s="21" t="s">
        <v>11</v>
      </c>
      <c r="D118" s="31">
        <v>31</v>
      </c>
      <c r="E118" s="33"/>
      <c r="F118" s="5">
        <f t="shared" si="5"/>
        <v>0</v>
      </c>
    </row>
    <row r="119" spans="1:6" ht="23.25" customHeight="1">
      <c r="A119" s="53" t="s">
        <v>22</v>
      </c>
      <c r="B119" s="6" t="s">
        <v>188</v>
      </c>
      <c r="C119" s="7" t="s">
        <v>13</v>
      </c>
      <c r="D119" s="27">
        <v>1</v>
      </c>
      <c r="E119" s="58"/>
      <c r="F119" s="5">
        <f t="shared" si="5"/>
        <v>0</v>
      </c>
    </row>
    <row r="120" spans="1:6" ht="23.25" customHeight="1">
      <c r="A120" s="53" t="s">
        <v>23</v>
      </c>
      <c r="B120" s="6" t="s">
        <v>189</v>
      </c>
      <c r="C120" s="7" t="s">
        <v>13</v>
      </c>
      <c r="D120" s="27">
        <v>1</v>
      </c>
      <c r="E120" s="58"/>
      <c r="F120" s="5">
        <f t="shared" si="5"/>
        <v>0</v>
      </c>
    </row>
    <row r="121" spans="1:6" ht="23.25" customHeight="1">
      <c r="A121" s="113">
        <v>4</v>
      </c>
      <c r="B121" s="114" t="s">
        <v>113</v>
      </c>
      <c r="C121" s="115"/>
      <c r="D121" s="116"/>
      <c r="E121" s="117"/>
      <c r="F121" s="118">
        <f>SUM(F122:F127)</f>
        <v>0</v>
      </c>
    </row>
    <row r="122" spans="1:6" ht="23.25" customHeight="1">
      <c r="A122" s="59" t="s">
        <v>41</v>
      </c>
      <c r="B122" s="6" t="s">
        <v>114</v>
      </c>
      <c r="C122" s="43" t="s">
        <v>11</v>
      </c>
      <c r="D122" s="44">
        <v>153</v>
      </c>
      <c r="E122" s="45"/>
      <c r="F122" s="46">
        <f aca="true" t="shared" si="6" ref="F122:F127">D122*E122</f>
        <v>0</v>
      </c>
    </row>
    <row r="123" spans="1:6" ht="23.25" customHeight="1">
      <c r="A123" s="59" t="s">
        <v>54</v>
      </c>
      <c r="B123" s="6" t="s">
        <v>115</v>
      </c>
      <c r="C123" s="43" t="s">
        <v>11</v>
      </c>
      <c r="D123" s="44">
        <v>153</v>
      </c>
      <c r="E123" s="45"/>
      <c r="F123" s="46">
        <f t="shared" si="6"/>
        <v>0</v>
      </c>
    </row>
    <row r="124" spans="1:6" ht="23.25" customHeight="1">
      <c r="A124" s="59" t="s">
        <v>55</v>
      </c>
      <c r="B124" s="60" t="s">
        <v>116</v>
      </c>
      <c r="C124" s="43" t="s">
        <v>13</v>
      </c>
      <c r="D124" s="44">
        <v>58.5</v>
      </c>
      <c r="E124" s="45"/>
      <c r="F124" s="46">
        <f t="shared" si="6"/>
        <v>0</v>
      </c>
    </row>
    <row r="125" spans="1:6" ht="23.25" customHeight="1">
      <c r="A125" s="59" t="s">
        <v>56</v>
      </c>
      <c r="B125" s="60" t="s">
        <v>117</v>
      </c>
      <c r="C125" s="43" t="s">
        <v>12</v>
      </c>
      <c r="D125" s="44">
        <v>146</v>
      </c>
      <c r="E125" s="45"/>
      <c r="F125" s="46">
        <f t="shared" si="6"/>
        <v>0</v>
      </c>
    </row>
    <row r="126" spans="1:6" ht="23.25" customHeight="1">
      <c r="A126" s="59" t="s">
        <v>57</v>
      </c>
      <c r="B126" s="60" t="s">
        <v>118</v>
      </c>
      <c r="C126" s="43" t="s">
        <v>13</v>
      </c>
      <c r="D126" s="44">
        <v>58.5</v>
      </c>
      <c r="E126" s="45"/>
      <c r="F126" s="46">
        <f t="shared" si="6"/>
        <v>0</v>
      </c>
    </row>
    <row r="127" spans="1:6" ht="23.25" customHeight="1">
      <c r="A127" s="59" t="s">
        <v>58</v>
      </c>
      <c r="B127" s="8" t="s">
        <v>119</v>
      </c>
      <c r="C127" s="35" t="s">
        <v>12</v>
      </c>
      <c r="D127" s="36">
        <v>146</v>
      </c>
      <c r="E127" s="37"/>
      <c r="F127" s="46">
        <f t="shared" si="6"/>
        <v>0</v>
      </c>
    </row>
    <row r="128" spans="1:6" ht="23.25" customHeight="1">
      <c r="A128" s="119" t="s">
        <v>42</v>
      </c>
      <c r="B128" s="275" t="s">
        <v>43</v>
      </c>
      <c r="C128" s="275"/>
      <c r="D128" s="275"/>
      <c r="E128" s="275"/>
      <c r="F128" s="112">
        <f>F129+F133+F137</f>
        <v>0</v>
      </c>
    </row>
    <row r="129" spans="1:6" ht="23.25" customHeight="1">
      <c r="A129" s="120" t="s">
        <v>34</v>
      </c>
      <c r="B129" s="121" t="s">
        <v>193</v>
      </c>
      <c r="C129" s="122" t="s">
        <v>10</v>
      </c>
      <c r="D129" s="123">
        <v>1</v>
      </c>
      <c r="E129" s="124" t="s">
        <v>28</v>
      </c>
      <c r="F129" s="124">
        <f>ROUND(SUM(F130:F132),2)</f>
        <v>0</v>
      </c>
    </row>
    <row r="130" spans="1:6" ht="28.5" customHeight="1">
      <c r="A130" s="54" t="s">
        <v>47</v>
      </c>
      <c r="B130" s="8" t="s">
        <v>190</v>
      </c>
      <c r="C130" s="55" t="s">
        <v>11</v>
      </c>
      <c r="D130" s="56">
        <v>1</v>
      </c>
      <c r="E130" s="57"/>
      <c r="F130" s="5">
        <f>ROUND(D130*E130,2)</f>
        <v>0</v>
      </c>
    </row>
    <row r="131" spans="1:6" ht="23.25" customHeight="1">
      <c r="A131" s="54" t="s">
        <v>48</v>
      </c>
      <c r="B131" s="8" t="s">
        <v>191</v>
      </c>
      <c r="C131" s="55" t="s">
        <v>11</v>
      </c>
      <c r="D131" s="56">
        <v>1</v>
      </c>
      <c r="E131" s="57"/>
      <c r="F131" s="5">
        <f>ROUND(D131*E131,2)</f>
        <v>0</v>
      </c>
    </row>
    <row r="132" spans="1:6" ht="27.75" customHeight="1">
      <c r="A132" s="54" t="s">
        <v>200</v>
      </c>
      <c r="B132" s="8" t="s">
        <v>192</v>
      </c>
      <c r="C132" s="55" t="s">
        <v>10</v>
      </c>
      <c r="D132" s="56">
        <v>1</v>
      </c>
      <c r="E132" s="57"/>
      <c r="F132" s="5">
        <f>ROUND(D132*E132,2)</f>
        <v>0</v>
      </c>
    </row>
    <row r="133" spans="1:6" ht="23.25" customHeight="1">
      <c r="A133" s="125" t="s">
        <v>36</v>
      </c>
      <c r="B133" s="126" t="s">
        <v>120</v>
      </c>
      <c r="C133" s="127" t="s">
        <v>10</v>
      </c>
      <c r="D133" s="128">
        <v>1</v>
      </c>
      <c r="E133" s="129" t="s">
        <v>46</v>
      </c>
      <c r="F133" s="124">
        <f>ROUND(SUM(F134:F136),2)</f>
        <v>0</v>
      </c>
    </row>
    <row r="134" spans="1:6" ht="27" customHeight="1">
      <c r="A134" s="54" t="s">
        <v>49</v>
      </c>
      <c r="B134" s="8" t="s">
        <v>128</v>
      </c>
      <c r="C134" s="55" t="s">
        <v>11</v>
      </c>
      <c r="D134" s="56">
        <v>3</v>
      </c>
      <c r="E134" s="57"/>
      <c r="F134" s="5">
        <f>ROUND(D134*E134,2)</f>
        <v>0</v>
      </c>
    </row>
    <row r="135" spans="1:6" ht="27.75" customHeight="1">
      <c r="A135" s="54" t="s">
        <v>50</v>
      </c>
      <c r="B135" s="8" t="s">
        <v>129</v>
      </c>
      <c r="C135" s="55" t="s">
        <v>11</v>
      </c>
      <c r="D135" s="56">
        <v>12</v>
      </c>
      <c r="E135" s="57"/>
      <c r="F135" s="5">
        <f>ROUND(D135*E135,2)</f>
        <v>0</v>
      </c>
    </row>
    <row r="136" spans="1:6" ht="23.25" customHeight="1">
      <c r="A136" s="54" t="s">
        <v>201</v>
      </c>
      <c r="B136" s="8" t="s">
        <v>127</v>
      </c>
      <c r="C136" s="55" t="s">
        <v>11</v>
      </c>
      <c r="D136" s="56">
        <v>3</v>
      </c>
      <c r="E136" s="57"/>
      <c r="F136" s="5">
        <f>ROUND(D136*E136,2)</f>
        <v>0</v>
      </c>
    </row>
    <row r="137" spans="1:6" ht="23.25" customHeight="1">
      <c r="A137" s="131" t="s">
        <v>202</v>
      </c>
      <c r="B137" s="132" t="s">
        <v>194</v>
      </c>
      <c r="C137" s="276"/>
      <c r="D137" s="277"/>
      <c r="E137" s="278"/>
      <c r="F137" s="133">
        <f>SUM(F138)</f>
        <v>0</v>
      </c>
    </row>
    <row r="138" spans="1:6" ht="23.25" customHeight="1">
      <c r="A138" s="53" t="s">
        <v>203</v>
      </c>
      <c r="B138" s="8" t="s">
        <v>195</v>
      </c>
      <c r="C138" s="55" t="s">
        <v>11</v>
      </c>
      <c r="D138" s="56">
        <v>6</v>
      </c>
      <c r="E138" s="57"/>
      <c r="F138" s="5">
        <f>ROUND(D138*E138,2)</f>
        <v>0</v>
      </c>
    </row>
    <row r="139" spans="1:6" ht="23.25" customHeight="1">
      <c r="A139" s="141">
        <v>3</v>
      </c>
      <c r="B139" s="288" t="s">
        <v>220</v>
      </c>
      <c r="C139" s="289"/>
      <c r="D139" s="289"/>
      <c r="E139" s="290"/>
      <c r="F139" s="142">
        <f>F140+F176+F184+F191+F173</f>
        <v>0</v>
      </c>
    </row>
    <row r="140" spans="1:6" ht="23.25" customHeight="1">
      <c r="A140" s="143" t="s">
        <v>5</v>
      </c>
      <c r="B140" s="144" t="s">
        <v>60</v>
      </c>
      <c r="C140" s="145" t="s">
        <v>10</v>
      </c>
      <c r="D140" s="146">
        <v>1</v>
      </c>
      <c r="E140" s="147" t="s">
        <v>29</v>
      </c>
      <c r="F140" s="148">
        <f>F145+F160+F171+F172+F169+F170+F141</f>
        <v>0</v>
      </c>
    </row>
    <row r="141" spans="1:6" ht="23.25" customHeight="1">
      <c r="A141" s="149" t="s">
        <v>27</v>
      </c>
      <c r="B141" s="150" t="s">
        <v>64</v>
      </c>
      <c r="C141" s="282"/>
      <c r="D141" s="283"/>
      <c r="E141" s="284"/>
      <c r="F141" s="152">
        <f>SUM(F142:F144)</f>
        <v>0</v>
      </c>
    </row>
    <row r="142" spans="1:6" ht="23.25" customHeight="1">
      <c r="A142" s="137" t="s">
        <v>66</v>
      </c>
      <c r="B142" s="181" t="s">
        <v>238</v>
      </c>
      <c r="C142" s="138" t="s">
        <v>11</v>
      </c>
      <c r="D142" s="139">
        <v>1</v>
      </c>
      <c r="E142" s="140"/>
      <c r="F142" s="182">
        <f>E142*D142</f>
        <v>0</v>
      </c>
    </row>
    <row r="143" spans="1:6" ht="27" customHeight="1">
      <c r="A143" s="137" t="s">
        <v>67</v>
      </c>
      <c r="B143" s="181" t="s">
        <v>239</v>
      </c>
      <c r="C143" s="138" t="s">
        <v>11</v>
      </c>
      <c r="D143" s="139">
        <v>1</v>
      </c>
      <c r="E143" s="140"/>
      <c r="F143" s="182">
        <f>E143*D143</f>
        <v>0</v>
      </c>
    </row>
    <row r="144" spans="1:6" ht="23.25" customHeight="1">
      <c r="A144" s="137" t="s">
        <v>176</v>
      </c>
      <c r="B144" s="181" t="s">
        <v>258</v>
      </c>
      <c r="C144" s="138" t="s">
        <v>11</v>
      </c>
      <c r="D144" s="139">
        <v>1</v>
      </c>
      <c r="E144" s="140"/>
      <c r="F144" s="182">
        <f>E144*D144</f>
        <v>0</v>
      </c>
    </row>
    <row r="145" spans="1:6" ht="23.25" customHeight="1">
      <c r="A145" s="149" t="s">
        <v>39</v>
      </c>
      <c r="B145" s="150" t="s">
        <v>68</v>
      </c>
      <c r="C145" s="282"/>
      <c r="D145" s="283"/>
      <c r="E145" s="284"/>
      <c r="F145" s="153">
        <f>SUM(F146:F159)</f>
        <v>0</v>
      </c>
    </row>
    <row r="146" spans="1:6" ht="28.5" customHeight="1">
      <c r="A146" s="52" t="s">
        <v>71</v>
      </c>
      <c r="B146" s="15" t="s">
        <v>241</v>
      </c>
      <c r="C146" s="19" t="s">
        <v>11</v>
      </c>
      <c r="D146" s="23">
        <v>1</v>
      </c>
      <c r="E146" s="24"/>
      <c r="F146" s="5">
        <f aca="true" t="shared" si="7" ref="F146:F159">ROUND(D146*E146,2)</f>
        <v>0</v>
      </c>
    </row>
    <row r="147" spans="1:6" ht="26.25" customHeight="1">
      <c r="A147" s="52" t="s">
        <v>72</v>
      </c>
      <c r="B147" s="15" t="s">
        <v>242</v>
      </c>
      <c r="C147" s="19" t="s">
        <v>11</v>
      </c>
      <c r="D147" s="23">
        <v>2</v>
      </c>
      <c r="E147" s="24"/>
      <c r="F147" s="5">
        <f t="shared" si="7"/>
        <v>0</v>
      </c>
    </row>
    <row r="148" spans="1:6" ht="26.25" customHeight="1">
      <c r="A148" s="52" t="s">
        <v>73</v>
      </c>
      <c r="B148" s="15" t="s">
        <v>240</v>
      </c>
      <c r="C148" s="19" t="s">
        <v>11</v>
      </c>
      <c r="D148" s="23">
        <v>1</v>
      </c>
      <c r="E148" s="24"/>
      <c r="F148" s="5">
        <f t="shared" si="7"/>
        <v>0</v>
      </c>
    </row>
    <row r="149" spans="1:6" ht="23.25" customHeight="1">
      <c r="A149" s="52" t="s">
        <v>74</v>
      </c>
      <c r="B149" s="15" t="s">
        <v>221</v>
      </c>
      <c r="C149" s="19" t="s">
        <v>11</v>
      </c>
      <c r="D149" s="23">
        <v>3</v>
      </c>
      <c r="E149" s="24"/>
      <c r="F149" s="5">
        <f t="shared" si="7"/>
        <v>0</v>
      </c>
    </row>
    <row r="150" spans="1:6" ht="23.25" customHeight="1">
      <c r="A150" s="52" t="s">
        <v>75</v>
      </c>
      <c r="B150" s="15" t="s">
        <v>243</v>
      </c>
      <c r="C150" s="19" t="s">
        <v>11</v>
      </c>
      <c r="D150" s="23">
        <v>2</v>
      </c>
      <c r="E150" s="24"/>
      <c r="F150" s="5">
        <f t="shared" si="7"/>
        <v>0</v>
      </c>
    </row>
    <row r="151" spans="1:6" ht="25.5" customHeight="1">
      <c r="A151" s="52" t="s">
        <v>76</v>
      </c>
      <c r="B151" s="15" t="s">
        <v>244</v>
      </c>
      <c r="C151" s="19" t="s">
        <v>11</v>
      </c>
      <c r="D151" s="23">
        <v>2</v>
      </c>
      <c r="E151" s="24"/>
      <c r="F151" s="5">
        <f t="shared" si="7"/>
        <v>0</v>
      </c>
    </row>
    <row r="152" spans="1:6" ht="25.5" customHeight="1">
      <c r="A152" s="52" t="s">
        <v>77</v>
      </c>
      <c r="B152" s="62" t="s">
        <v>245</v>
      </c>
      <c r="C152" s="19" t="s">
        <v>11</v>
      </c>
      <c r="D152" s="23">
        <v>2</v>
      </c>
      <c r="E152" s="24"/>
      <c r="F152" s="5">
        <f t="shared" si="7"/>
        <v>0</v>
      </c>
    </row>
    <row r="153" spans="1:6" ht="27" customHeight="1">
      <c r="A153" s="52" t="s">
        <v>78</v>
      </c>
      <c r="B153" s="15" t="s">
        <v>246</v>
      </c>
      <c r="C153" s="19" t="s">
        <v>11</v>
      </c>
      <c r="D153" s="23">
        <v>5</v>
      </c>
      <c r="E153" s="24"/>
      <c r="F153" s="5">
        <f t="shared" si="7"/>
        <v>0</v>
      </c>
    </row>
    <row r="154" spans="1:6" ht="23.25" customHeight="1">
      <c r="A154" s="52" t="s">
        <v>79</v>
      </c>
      <c r="B154" s="15" t="s">
        <v>247</v>
      </c>
      <c r="C154" s="19" t="s">
        <v>11</v>
      </c>
      <c r="D154" s="23">
        <v>1</v>
      </c>
      <c r="E154" s="24"/>
      <c r="F154" s="5">
        <f t="shared" si="7"/>
        <v>0</v>
      </c>
    </row>
    <row r="155" spans="1:6" ht="27" customHeight="1">
      <c r="A155" s="52" t="s">
        <v>80</v>
      </c>
      <c r="B155" s="15" t="s">
        <v>248</v>
      </c>
      <c r="C155" s="19" t="s">
        <v>11</v>
      </c>
      <c r="D155" s="23">
        <v>1</v>
      </c>
      <c r="E155" s="24"/>
      <c r="F155" s="5">
        <f t="shared" si="7"/>
        <v>0</v>
      </c>
    </row>
    <row r="156" spans="1:6" ht="27" customHeight="1">
      <c r="A156" s="52" t="s">
        <v>81</v>
      </c>
      <c r="B156" s="15" t="s">
        <v>249</v>
      </c>
      <c r="C156" s="19" t="s">
        <v>11</v>
      </c>
      <c r="D156" s="23">
        <v>2</v>
      </c>
      <c r="E156" s="24"/>
      <c r="F156" s="5">
        <f t="shared" si="7"/>
        <v>0</v>
      </c>
    </row>
    <row r="157" spans="1:6" ht="23.25" customHeight="1">
      <c r="A157" s="52" t="s">
        <v>82</v>
      </c>
      <c r="B157" s="15" t="s">
        <v>213</v>
      </c>
      <c r="C157" s="19" t="s">
        <v>11</v>
      </c>
      <c r="D157" s="23">
        <v>96</v>
      </c>
      <c r="E157" s="24"/>
      <c r="F157" s="5">
        <f t="shared" si="7"/>
        <v>0</v>
      </c>
    </row>
    <row r="158" spans="1:6" ht="23.25" customHeight="1">
      <c r="A158" s="52" t="s">
        <v>83</v>
      </c>
      <c r="B158" s="15" t="s">
        <v>250</v>
      </c>
      <c r="C158" s="19" t="s">
        <v>11</v>
      </c>
      <c r="D158" s="23">
        <v>2</v>
      </c>
      <c r="E158" s="24"/>
      <c r="F158" s="5">
        <f t="shared" si="7"/>
        <v>0</v>
      </c>
    </row>
    <row r="159" spans="1:6" ht="23.25" customHeight="1">
      <c r="A159" s="52" t="s">
        <v>84</v>
      </c>
      <c r="B159" s="15" t="s">
        <v>251</v>
      </c>
      <c r="C159" s="19" t="s">
        <v>11</v>
      </c>
      <c r="D159" s="23">
        <v>2</v>
      </c>
      <c r="E159" s="24"/>
      <c r="F159" s="5">
        <f t="shared" si="7"/>
        <v>0</v>
      </c>
    </row>
    <row r="160" spans="1:6" ht="23.25" customHeight="1">
      <c r="A160" s="149" t="s">
        <v>40</v>
      </c>
      <c r="B160" s="183" t="s">
        <v>223</v>
      </c>
      <c r="C160" s="151"/>
      <c r="D160" s="154"/>
      <c r="E160" s="155"/>
      <c r="F160" s="153">
        <f>SUM(F161:F168)</f>
        <v>0</v>
      </c>
    </row>
    <row r="161" spans="1:6" ht="18" customHeight="1">
      <c r="A161" s="52" t="s">
        <v>98</v>
      </c>
      <c r="B161" s="15" t="s">
        <v>224</v>
      </c>
      <c r="C161" s="19" t="s">
        <v>11</v>
      </c>
      <c r="D161" s="23">
        <v>42</v>
      </c>
      <c r="E161" s="24"/>
      <c r="F161" s="5">
        <f aca="true" t="shared" si="8" ref="F161:F172">ROUND(D161*E161,2)</f>
        <v>0</v>
      </c>
    </row>
    <row r="162" spans="1:6" ht="23.25" customHeight="1">
      <c r="A162" s="52" t="s">
        <v>99</v>
      </c>
      <c r="B162" s="15" t="s">
        <v>252</v>
      </c>
      <c r="C162" s="19" t="s">
        <v>11</v>
      </c>
      <c r="D162" s="23">
        <v>3</v>
      </c>
      <c r="E162" s="24"/>
      <c r="F162" s="5">
        <f t="shared" si="8"/>
        <v>0</v>
      </c>
    </row>
    <row r="163" spans="1:6" ht="23.25" customHeight="1">
      <c r="A163" s="52" t="s">
        <v>100</v>
      </c>
      <c r="B163" s="15" t="s">
        <v>253</v>
      </c>
      <c r="C163" s="19" t="s">
        <v>11</v>
      </c>
      <c r="D163" s="23">
        <v>3</v>
      </c>
      <c r="E163" s="24"/>
      <c r="F163" s="5">
        <f t="shared" si="8"/>
        <v>0</v>
      </c>
    </row>
    <row r="164" spans="1:6" ht="23.25" customHeight="1">
      <c r="A164" s="52" t="s">
        <v>101</v>
      </c>
      <c r="B164" s="15" t="s">
        <v>254</v>
      </c>
      <c r="C164" s="19" t="s">
        <v>11</v>
      </c>
      <c r="D164" s="23">
        <v>3</v>
      </c>
      <c r="E164" s="24"/>
      <c r="F164" s="5">
        <f t="shared" si="8"/>
        <v>0</v>
      </c>
    </row>
    <row r="165" spans="1:6" ht="23.25" customHeight="1">
      <c r="A165" s="52" t="s">
        <v>102</v>
      </c>
      <c r="B165" s="15" t="s">
        <v>255</v>
      </c>
      <c r="C165" s="19" t="s">
        <v>11</v>
      </c>
      <c r="D165" s="23">
        <v>3</v>
      </c>
      <c r="E165" s="24"/>
      <c r="F165" s="5">
        <f t="shared" si="8"/>
        <v>0</v>
      </c>
    </row>
    <row r="166" spans="1:6" ht="23.25" customHeight="1">
      <c r="A166" s="52" t="s">
        <v>103</v>
      </c>
      <c r="B166" s="15" t="s">
        <v>256</v>
      </c>
      <c r="C166" s="19" t="s">
        <v>11</v>
      </c>
      <c r="D166" s="23">
        <v>3</v>
      </c>
      <c r="E166" s="24"/>
      <c r="F166" s="5">
        <f t="shared" si="8"/>
        <v>0</v>
      </c>
    </row>
    <row r="167" spans="1:6" ht="23.25" customHeight="1">
      <c r="A167" s="52" t="s">
        <v>104</v>
      </c>
      <c r="B167" s="15" t="s">
        <v>257</v>
      </c>
      <c r="C167" s="19" t="s">
        <v>11</v>
      </c>
      <c r="D167" s="23">
        <v>3</v>
      </c>
      <c r="E167" s="24"/>
      <c r="F167" s="5">
        <f t="shared" si="8"/>
        <v>0</v>
      </c>
    </row>
    <row r="168" spans="1:6" ht="29.25" customHeight="1">
      <c r="A168" s="52" t="s">
        <v>105</v>
      </c>
      <c r="B168" s="15" t="s">
        <v>219</v>
      </c>
      <c r="C168" s="19" t="s">
        <v>11</v>
      </c>
      <c r="D168" s="23">
        <v>23</v>
      </c>
      <c r="E168" s="24"/>
      <c r="F168" s="5">
        <f t="shared" si="8"/>
        <v>0</v>
      </c>
    </row>
    <row r="169" spans="1:6" ht="39.75" customHeight="1">
      <c r="A169" s="52" t="s">
        <v>51</v>
      </c>
      <c r="B169" s="234" t="s">
        <v>205</v>
      </c>
      <c r="C169" s="19" t="s">
        <v>12</v>
      </c>
      <c r="D169" s="23">
        <v>128</v>
      </c>
      <c r="E169" s="24"/>
      <c r="F169" s="5">
        <f t="shared" si="8"/>
        <v>0</v>
      </c>
    </row>
    <row r="170" spans="1:6" ht="23.25" customHeight="1">
      <c r="A170" s="52" t="s">
        <v>63</v>
      </c>
      <c r="B170" s="6" t="s">
        <v>61</v>
      </c>
      <c r="C170" s="19" t="s">
        <v>11</v>
      </c>
      <c r="D170" s="23">
        <f>SUM(D142:D144)</f>
        <v>3</v>
      </c>
      <c r="E170" s="24"/>
      <c r="F170" s="5">
        <f t="shared" si="8"/>
        <v>0</v>
      </c>
    </row>
    <row r="171" spans="1:6" ht="28.5" customHeight="1">
      <c r="A171" s="52" t="s">
        <v>204</v>
      </c>
      <c r="B171" s="6" t="s">
        <v>70</v>
      </c>
      <c r="C171" s="20" t="s">
        <v>11</v>
      </c>
      <c r="D171" s="26">
        <f>SUM(D146:D159)</f>
        <v>122</v>
      </c>
      <c r="E171" s="18"/>
      <c r="F171" s="5">
        <f t="shared" si="8"/>
        <v>0</v>
      </c>
    </row>
    <row r="172" spans="1:6" ht="23.25" customHeight="1">
      <c r="A172" s="52" t="s">
        <v>222</v>
      </c>
      <c r="B172" s="6" t="s">
        <v>62</v>
      </c>
      <c r="C172" s="20" t="s">
        <v>11</v>
      </c>
      <c r="D172" s="26">
        <f>SUM(D161:D168)</f>
        <v>83</v>
      </c>
      <c r="E172" s="18"/>
      <c r="F172" s="5">
        <f t="shared" si="8"/>
        <v>0</v>
      </c>
    </row>
    <row r="173" spans="1:6" ht="23.25" customHeight="1">
      <c r="A173" s="156" t="s">
        <v>196</v>
      </c>
      <c r="B173" s="157" t="s">
        <v>197</v>
      </c>
      <c r="C173" s="291"/>
      <c r="D173" s="292"/>
      <c r="E173" s="293"/>
      <c r="F173" s="158">
        <f>SUM(F174:F175)</f>
        <v>0</v>
      </c>
    </row>
    <row r="174" spans="1:6" ht="28.5" customHeight="1">
      <c r="A174" s="52" t="s">
        <v>6</v>
      </c>
      <c r="B174" s="136" t="s">
        <v>198</v>
      </c>
      <c r="C174" s="20" t="s">
        <v>12</v>
      </c>
      <c r="D174" s="26">
        <v>238</v>
      </c>
      <c r="E174" s="18"/>
      <c r="F174" s="5">
        <f>E174*D174</f>
        <v>0</v>
      </c>
    </row>
    <row r="175" spans="1:6" ht="28.5" customHeight="1">
      <c r="A175" s="52" t="s">
        <v>52</v>
      </c>
      <c r="B175" s="6" t="s">
        <v>199</v>
      </c>
      <c r="C175" s="20" t="s">
        <v>12</v>
      </c>
      <c r="D175" s="26">
        <v>238</v>
      </c>
      <c r="E175" s="18"/>
      <c r="F175" s="5">
        <f>E175*D175</f>
        <v>0</v>
      </c>
    </row>
    <row r="176" spans="1:6" ht="23.25" customHeight="1">
      <c r="A176" s="159">
        <v>3</v>
      </c>
      <c r="B176" s="160" t="s">
        <v>18</v>
      </c>
      <c r="C176" s="294"/>
      <c r="D176" s="294"/>
      <c r="E176" s="294"/>
      <c r="F176" s="158">
        <f>SUM(F177:F183)</f>
        <v>0</v>
      </c>
    </row>
    <row r="177" spans="1:6" ht="23.25" customHeight="1">
      <c r="A177" s="53" t="s">
        <v>7</v>
      </c>
      <c r="B177" s="6" t="s">
        <v>31</v>
      </c>
      <c r="C177" s="7" t="s">
        <v>11</v>
      </c>
      <c r="D177" s="25">
        <v>96</v>
      </c>
      <c r="E177" s="28"/>
      <c r="F177" s="5">
        <f aca="true" t="shared" si="9" ref="F177:F183">ROUND(D177*E177,2)</f>
        <v>0</v>
      </c>
    </row>
    <row r="178" spans="1:6" ht="23.25" customHeight="1">
      <c r="A178" s="53" t="s">
        <v>8</v>
      </c>
      <c r="B178" s="6" t="s">
        <v>15</v>
      </c>
      <c r="C178" s="7" t="s">
        <v>11</v>
      </c>
      <c r="D178" s="29">
        <v>96</v>
      </c>
      <c r="E178" s="30"/>
      <c r="F178" s="5">
        <f t="shared" si="9"/>
        <v>0</v>
      </c>
    </row>
    <row r="179" spans="1:6" ht="23.25" customHeight="1">
      <c r="A179" s="53" t="s">
        <v>38</v>
      </c>
      <c r="B179" s="6" t="s">
        <v>20</v>
      </c>
      <c r="C179" s="7" t="s">
        <v>11</v>
      </c>
      <c r="D179" s="27">
        <v>32</v>
      </c>
      <c r="E179" s="30"/>
      <c r="F179" s="5">
        <f t="shared" si="9"/>
        <v>0</v>
      </c>
    </row>
    <row r="180" spans="1:6" ht="23.25" customHeight="1">
      <c r="A180" s="53" t="s">
        <v>9</v>
      </c>
      <c r="B180" s="32" t="s">
        <v>16</v>
      </c>
      <c r="C180" s="21" t="s">
        <v>11</v>
      </c>
      <c r="D180" s="29">
        <v>96</v>
      </c>
      <c r="E180" s="33"/>
      <c r="F180" s="22">
        <f t="shared" si="9"/>
        <v>0</v>
      </c>
    </row>
    <row r="181" spans="1:6" ht="23.25" customHeight="1">
      <c r="A181" s="53" t="s">
        <v>21</v>
      </c>
      <c r="B181" s="11" t="s">
        <v>17</v>
      </c>
      <c r="C181" s="21" t="s">
        <v>11</v>
      </c>
      <c r="D181" s="31">
        <v>32</v>
      </c>
      <c r="E181" s="33"/>
      <c r="F181" s="5">
        <f t="shared" si="9"/>
        <v>0</v>
      </c>
    </row>
    <row r="182" spans="1:6" ht="23.25" customHeight="1">
      <c r="A182" s="53" t="s">
        <v>22</v>
      </c>
      <c r="B182" s="11" t="s">
        <v>230</v>
      </c>
      <c r="C182" s="21" t="s">
        <v>231</v>
      </c>
      <c r="D182" s="31">
        <v>7</v>
      </c>
      <c r="E182" s="33"/>
      <c r="F182" s="130">
        <f t="shared" si="9"/>
        <v>0</v>
      </c>
    </row>
    <row r="183" spans="1:6" ht="28.5" customHeight="1">
      <c r="A183" s="53" t="s">
        <v>23</v>
      </c>
      <c r="B183" s="6" t="s">
        <v>232</v>
      </c>
      <c r="C183" s="21" t="s">
        <v>231</v>
      </c>
      <c r="D183" s="27">
        <v>7</v>
      </c>
      <c r="E183" s="58"/>
      <c r="F183" s="130">
        <f t="shared" si="9"/>
        <v>0</v>
      </c>
    </row>
    <row r="184" spans="1:6" ht="23.25" customHeight="1">
      <c r="A184" s="161">
        <v>4</v>
      </c>
      <c r="B184" s="162" t="s">
        <v>113</v>
      </c>
      <c r="C184" s="163"/>
      <c r="D184" s="164"/>
      <c r="E184" s="165"/>
      <c r="F184" s="166">
        <f>SUM(F185:F190)</f>
        <v>0</v>
      </c>
    </row>
    <row r="185" spans="1:6" ht="23.25" customHeight="1">
      <c r="A185" s="59" t="s">
        <v>41</v>
      </c>
      <c r="B185" s="6" t="s">
        <v>114</v>
      </c>
      <c r="C185" s="43" t="s">
        <v>11</v>
      </c>
      <c r="D185" s="44">
        <v>71</v>
      </c>
      <c r="E185" s="45"/>
      <c r="F185" s="46">
        <f aca="true" t="shared" si="10" ref="F185:F190">D185*E185</f>
        <v>0</v>
      </c>
    </row>
    <row r="186" spans="1:6" ht="23.25" customHeight="1">
      <c r="A186" s="59" t="s">
        <v>54</v>
      </c>
      <c r="B186" s="6" t="s">
        <v>115</v>
      </c>
      <c r="C186" s="43" t="s">
        <v>11</v>
      </c>
      <c r="D186" s="44">
        <v>71</v>
      </c>
      <c r="E186" s="45"/>
      <c r="F186" s="46">
        <f t="shared" si="10"/>
        <v>0</v>
      </c>
    </row>
    <row r="187" spans="1:6" ht="23.25" customHeight="1">
      <c r="A187" s="59" t="s">
        <v>55</v>
      </c>
      <c r="B187" s="60" t="s">
        <v>116</v>
      </c>
      <c r="C187" s="43" t="s">
        <v>13</v>
      </c>
      <c r="D187" s="44">
        <v>28</v>
      </c>
      <c r="E187" s="45"/>
      <c r="F187" s="46">
        <f t="shared" si="10"/>
        <v>0</v>
      </c>
    </row>
    <row r="188" spans="1:6" ht="23.25" customHeight="1">
      <c r="A188" s="59" t="s">
        <v>56</v>
      </c>
      <c r="B188" s="60" t="s">
        <v>117</v>
      </c>
      <c r="C188" s="43" t="s">
        <v>12</v>
      </c>
      <c r="D188" s="44">
        <v>70</v>
      </c>
      <c r="E188" s="45"/>
      <c r="F188" s="46">
        <f t="shared" si="10"/>
        <v>0</v>
      </c>
    </row>
    <row r="189" spans="1:6" ht="23.25" customHeight="1">
      <c r="A189" s="59" t="s">
        <v>57</v>
      </c>
      <c r="B189" s="60" t="s">
        <v>118</v>
      </c>
      <c r="C189" s="43" t="s">
        <v>13</v>
      </c>
      <c r="D189" s="44">
        <v>28</v>
      </c>
      <c r="E189" s="45"/>
      <c r="F189" s="46">
        <f t="shared" si="10"/>
        <v>0</v>
      </c>
    </row>
    <row r="190" spans="1:6" ht="23.25" customHeight="1">
      <c r="A190" s="59" t="s">
        <v>58</v>
      </c>
      <c r="B190" s="8" t="s">
        <v>119</v>
      </c>
      <c r="C190" s="35" t="s">
        <v>12</v>
      </c>
      <c r="D190" s="36">
        <v>70</v>
      </c>
      <c r="E190" s="37"/>
      <c r="F190" s="46">
        <f t="shared" si="10"/>
        <v>0</v>
      </c>
    </row>
    <row r="191" spans="1:6" ht="23.25" customHeight="1">
      <c r="A191" s="167" t="s">
        <v>42</v>
      </c>
      <c r="B191" s="295" t="s">
        <v>43</v>
      </c>
      <c r="C191" s="295"/>
      <c r="D191" s="295"/>
      <c r="E191" s="295"/>
      <c r="F191" s="158">
        <f>F192+F196+F199</f>
        <v>0</v>
      </c>
    </row>
    <row r="192" spans="1:6" ht="23.25" customHeight="1">
      <c r="A192" s="168" t="s">
        <v>34</v>
      </c>
      <c r="B192" s="169" t="s">
        <v>225</v>
      </c>
      <c r="C192" s="170" t="s">
        <v>10</v>
      </c>
      <c r="D192" s="171">
        <v>1</v>
      </c>
      <c r="E192" s="172" t="s">
        <v>28</v>
      </c>
      <c r="F192" s="172">
        <f>ROUND(SUM(F193:F195),2)</f>
        <v>0</v>
      </c>
    </row>
    <row r="193" spans="1:6" ht="30" customHeight="1">
      <c r="A193" s="54" t="s">
        <v>47</v>
      </c>
      <c r="B193" s="8" t="s">
        <v>226</v>
      </c>
      <c r="C193" s="55" t="s">
        <v>11</v>
      </c>
      <c r="D193" s="56">
        <v>3</v>
      </c>
      <c r="E193" s="57"/>
      <c r="F193" s="5">
        <f>ROUND(D193*E193,2)</f>
        <v>0</v>
      </c>
    </row>
    <row r="194" spans="1:6" ht="23.25" customHeight="1">
      <c r="A194" s="54" t="s">
        <v>48</v>
      </c>
      <c r="B194" s="8" t="s">
        <v>191</v>
      </c>
      <c r="C194" s="55" t="s">
        <v>11</v>
      </c>
      <c r="D194" s="56">
        <v>3</v>
      </c>
      <c r="E194" s="57"/>
      <c r="F194" s="5">
        <f>ROUND(D194*E194,2)</f>
        <v>0</v>
      </c>
    </row>
    <row r="195" spans="1:6" ht="27.75" customHeight="1">
      <c r="A195" s="54" t="s">
        <v>200</v>
      </c>
      <c r="B195" s="8" t="s">
        <v>267</v>
      </c>
      <c r="C195" s="55" t="s">
        <v>10</v>
      </c>
      <c r="D195" s="56">
        <v>1</v>
      </c>
      <c r="E195" s="57"/>
      <c r="F195" s="5">
        <f>ROUND(D195*E195,2)</f>
        <v>0</v>
      </c>
    </row>
    <row r="196" spans="1:6" ht="23.25" customHeight="1">
      <c r="A196" s="173" t="s">
        <v>36</v>
      </c>
      <c r="B196" s="174" t="s">
        <v>237</v>
      </c>
      <c r="C196" s="175" t="s">
        <v>10</v>
      </c>
      <c r="D196" s="176">
        <v>1</v>
      </c>
      <c r="E196" s="177" t="s">
        <v>46</v>
      </c>
      <c r="F196" s="172">
        <f>ROUND(SUM(F197:F198),2)</f>
        <v>0</v>
      </c>
    </row>
    <row r="197" spans="1:6" ht="28.5" customHeight="1">
      <c r="A197" s="54" t="s">
        <v>49</v>
      </c>
      <c r="B197" s="8" t="s">
        <v>227</v>
      </c>
      <c r="C197" s="55" t="s">
        <v>11</v>
      </c>
      <c r="D197" s="56">
        <v>30</v>
      </c>
      <c r="E197" s="57"/>
      <c r="F197" s="5">
        <f>ROUND(D197*E197,2)</f>
        <v>0</v>
      </c>
    </row>
    <row r="198" spans="1:6" ht="23.25" customHeight="1">
      <c r="A198" s="54" t="s">
        <v>201</v>
      </c>
      <c r="B198" s="8" t="s">
        <v>228</v>
      </c>
      <c r="C198" s="55" t="s">
        <v>11</v>
      </c>
      <c r="D198" s="56">
        <v>30</v>
      </c>
      <c r="E198" s="57"/>
      <c r="F198" s="5">
        <f>ROUND(D198*E198,2)</f>
        <v>0</v>
      </c>
    </row>
    <row r="199" spans="1:6" ht="23.25" customHeight="1">
      <c r="A199" s="178" t="s">
        <v>202</v>
      </c>
      <c r="B199" s="179" t="s">
        <v>229</v>
      </c>
      <c r="C199" s="279"/>
      <c r="D199" s="280"/>
      <c r="E199" s="281"/>
      <c r="F199" s="180">
        <f>SUM(F200:F203)</f>
        <v>0</v>
      </c>
    </row>
    <row r="200" spans="1:6" ht="28.5" customHeight="1">
      <c r="A200" s="53" t="s">
        <v>203</v>
      </c>
      <c r="B200" s="8" t="s">
        <v>236</v>
      </c>
      <c r="C200" s="55" t="s">
        <v>11</v>
      </c>
      <c r="D200" s="56">
        <v>4</v>
      </c>
      <c r="E200" s="57"/>
      <c r="F200" s="5">
        <f>ROUND(D200*E200,2)</f>
        <v>0</v>
      </c>
    </row>
    <row r="201" spans="1:6" ht="23.25" customHeight="1">
      <c r="A201" s="53" t="s">
        <v>259</v>
      </c>
      <c r="B201" s="8" t="s">
        <v>233</v>
      </c>
      <c r="C201" s="55" t="s">
        <v>11</v>
      </c>
      <c r="D201" s="56">
        <v>8</v>
      </c>
      <c r="E201" s="57"/>
      <c r="F201" s="5">
        <f>ROUND(D201*E201,2)</f>
        <v>0</v>
      </c>
    </row>
    <row r="202" spans="1:6" ht="23.25" customHeight="1">
      <c r="A202" s="53" t="s">
        <v>260</v>
      </c>
      <c r="B202" s="8" t="s">
        <v>234</v>
      </c>
      <c r="C202" s="55" t="s">
        <v>11</v>
      </c>
      <c r="D202" s="56">
        <v>8</v>
      </c>
      <c r="E202" s="57"/>
      <c r="F202" s="5">
        <f>ROUND(D202*E202,2)</f>
        <v>0</v>
      </c>
    </row>
    <row r="203" spans="1:6" ht="23.25" customHeight="1">
      <c r="A203" s="53" t="s">
        <v>261</v>
      </c>
      <c r="B203" s="8" t="s">
        <v>235</v>
      </c>
      <c r="C203" s="55" t="s">
        <v>10</v>
      </c>
      <c r="D203" s="56">
        <v>8</v>
      </c>
      <c r="E203" s="57"/>
      <c r="F203" s="5">
        <f>ROUND(D203*E203,2)</f>
        <v>0</v>
      </c>
    </row>
    <row r="204" spans="1:6" ht="23.25" customHeight="1">
      <c r="A204" s="184">
        <v>4</v>
      </c>
      <c r="B204" s="249" t="s">
        <v>262</v>
      </c>
      <c r="C204" s="250"/>
      <c r="D204" s="250"/>
      <c r="E204" s="251"/>
      <c r="F204" s="185">
        <f>F205+F236+F249+F256+F233+F261+F266</f>
        <v>0</v>
      </c>
    </row>
    <row r="205" spans="1:6" ht="23.25" customHeight="1">
      <c r="A205" s="186" t="s">
        <v>5</v>
      </c>
      <c r="B205" s="187" t="s">
        <v>60</v>
      </c>
      <c r="C205" s="188" t="s">
        <v>10</v>
      </c>
      <c r="D205" s="189">
        <v>1</v>
      </c>
      <c r="E205" s="190" t="s">
        <v>29</v>
      </c>
      <c r="F205" s="191">
        <f>F208+F223+F231+F232+F229+F230+F206</f>
        <v>0</v>
      </c>
    </row>
    <row r="206" spans="1:6" ht="23.25" customHeight="1">
      <c r="A206" s="192" t="s">
        <v>27</v>
      </c>
      <c r="B206" s="193" t="s">
        <v>64</v>
      </c>
      <c r="C206" s="252"/>
      <c r="D206" s="253"/>
      <c r="E206" s="254"/>
      <c r="F206" s="194">
        <f>SUM(F207:F207)</f>
        <v>0</v>
      </c>
    </row>
    <row r="207" spans="1:6" ht="30" customHeight="1">
      <c r="A207" s="137" t="s">
        <v>66</v>
      </c>
      <c r="B207" s="181" t="s">
        <v>305</v>
      </c>
      <c r="C207" s="138" t="s">
        <v>11</v>
      </c>
      <c r="D207" s="139">
        <v>1</v>
      </c>
      <c r="E207" s="140"/>
      <c r="F207" s="182">
        <f>E207*D207</f>
        <v>0</v>
      </c>
    </row>
    <row r="208" spans="1:6" ht="23.25" customHeight="1">
      <c r="A208" s="192" t="s">
        <v>39</v>
      </c>
      <c r="B208" s="193" t="s">
        <v>263</v>
      </c>
      <c r="C208" s="252"/>
      <c r="D208" s="253"/>
      <c r="E208" s="254"/>
      <c r="F208" s="195">
        <f>SUM(F209:F222)</f>
        <v>0</v>
      </c>
    </row>
    <row r="209" spans="1:6" ht="31.5" customHeight="1">
      <c r="A209" s="52" t="s">
        <v>71</v>
      </c>
      <c r="B209" s="15" t="s">
        <v>265</v>
      </c>
      <c r="C209" s="19" t="s">
        <v>11</v>
      </c>
      <c r="D209" s="23">
        <v>5</v>
      </c>
      <c r="E209" s="24"/>
      <c r="F209" s="5">
        <f aca="true" t="shared" si="11" ref="F209:F222">ROUND(D209*E209,2)</f>
        <v>0</v>
      </c>
    </row>
    <row r="210" spans="1:6" ht="26.25" customHeight="1">
      <c r="A210" s="52" t="s">
        <v>72</v>
      </c>
      <c r="B210" s="15" t="s">
        <v>289</v>
      </c>
      <c r="C210" s="19" t="s">
        <v>11</v>
      </c>
      <c r="D210" s="23">
        <v>3</v>
      </c>
      <c r="E210" s="24"/>
      <c r="F210" s="5">
        <f t="shared" si="11"/>
        <v>0</v>
      </c>
    </row>
    <row r="211" spans="1:6" ht="29.25" customHeight="1">
      <c r="A211" s="52" t="s">
        <v>73</v>
      </c>
      <c r="B211" s="15" t="s">
        <v>303</v>
      </c>
      <c r="C211" s="19" t="s">
        <v>11</v>
      </c>
      <c r="D211" s="23">
        <v>19</v>
      </c>
      <c r="E211" s="24"/>
      <c r="F211" s="5">
        <f t="shared" si="11"/>
        <v>0</v>
      </c>
    </row>
    <row r="212" spans="1:6" ht="29.25" customHeight="1">
      <c r="A212" s="52" t="s">
        <v>74</v>
      </c>
      <c r="B212" s="15" t="s">
        <v>290</v>
      </c>
      <c r="C212" s="19" t="s">
        <v>11</v>
      </c>
      <c r="D212" s="23">
        <v>3</v>
      </c>
      <c r="E212" s="24"/>
      <c r="F212" s="5">
        <f t="shared" si="11"/>
        <v>0</v>
      </c>
    </row>
    <row r="213" spans="1:6" ht="26.25" customHeight="1">
      <c r="A213" s="52" t="s">
        <v>75</v>
      </c>
      <c r="B213" s="15" t="s">
        <v>291</v>
      </c>
      <c r="C213" s="19" t="s">
        <v>11</v>
      </c>
      <c r="D213" s="23">
        <v>8</v>
      </c>
      <c r="E213" s="24"/>
      <c r="F213" s="5">
        <f t="shared" si="11"/>
        <v>0</v>
      </c>
    </row>
    <row r="214" spans="1:6" ht="30.75" customHeight="1">
      <c r="A214" s="52" t="s">
        <v>76</v>
      </c>
      <c r="B214" s="15" t="s">
        <v>266</v>
      </c>
      <c r="C214" s="19" t="s">
        <v>11</v>
      </c>
      <c r="D214" s="23">
        <v>18</v>
      </c>
      <c r="E214" s="24"/>
      <c r="F214" s="5">
        <f t="shared" si="11"/>
        <v>0</v>
      </c>
    </row>
    <row r="215" spans="1:6" ht="23.25" customHeight="1">
      <c r="A215" s="52" t="s">
        <v>77</v>
      </c>
      <c r="B215" s="62" t="s">
        <v>302</v>
      </c>
      <c r="C215" s="19" t="s">
        <v>11</v>
      </c>
      <c r="D215" s="23">
        <v>4</v>
      </c>
      <c r="E215" s="24"/>
      <c r="F215" s="5">
        <f t="shared" si="11"/>
        <v>0</v>
      </c>
    </row>
    <row r="216" spans="1:6" ht="23.25" customHeight="1">
      <c r="A216" s="52" t="s">
        <v>78</v>
      </c>
      <c r="B216" s="15" t="s">
        <v>292</v>
      </c>
      <c r="C216" s="19" t="s">
        <v>11</v>
      </c>
      <c r="D216" s="23">
        <v>9</v>
      </c>
      <c r="E216" s="24"/>
      <c r="F216" s="5">
        <f t="shared" si="11"/>
        <v>0</v>
      </c>
    </row>
    <row r="217" spans="1:6" ht="29.25" customHeight="1">
      <c r="A217" s="52" t="s">
        <v>79</v>
      </c>
      <c r="B217" s="15" t="s">
        <v>293</v>
      </c>
      <c r="C217" s="19" t="s">
        <v>11</v>
      </c>
      <c r="D217" s="23">
        <v>2</v>
      </c>
      <c r="E217" s="24"/>
      <c r="F217" s="5">
        <f t="shared" si="11"/>
        <v>0</v>
      </c>
    </row>
    <row r="218" spans="1:6" ht="27.75" customHeight="1">
      <c r="A218" s="52" t="s">
        <v>80</v>
      </c>
      <c r="B218" s="15" t="s">
        <v>304</v>
      </c>
      <c r="C218" s="19" t="s">
        <v>11</v>
      </c>
      <c r="D218" s="23">
        <v>14</v>
      </c>
      <c r="E218" s="24"/>
      <c r="F218" s="5">
        <f t="shared" si="11"/>
        <v>0</v>
      </c>
    </row>
    <row r="219" spans="1:6" ht="27.75" customHeight="1">
      <c r="A219" s="52" t="s">
        <v>81</v>
      </c>
      <c r="B219" s="15" t="s">
        <v>264</v>
      </c>
      <c r="C219" s="19" t="s">
        <v>11</v>
      </c>
      <c r="D219" s="23">
        <v>12</v>
      </c>
      <c r="E219" s="24"/>
      <c r="F219" s="5">
        <f t="shared" si="11"/>
        <v>0</v>
      </c>
    </row>
    <row r="220" spans="1:6" ht="32.25" customHeight="1">
      <c r="A220" s="52" t="s">
        <v>82</v>
      </c>
      <c r="B220" s="15" t="s">
        <v>294</v>
      </c>
      <c r="C220" s="19" t="s">
        <v>11</v>
      </c>
      <c r="D220" s="23">
        <v>6</v>
      </c>
      <c r="E220" s="24"/>
      <c r="F220" s="5">
        <f t="shared" si="11"/>
        <v>0</v>
      </c>
    </row>
    <row r="221" spans="1:6" ht="27.75" customHeight="1">
      <c r="A221" s="52" t="s">
        <v>83</v>
      </c>
      <c r="B221" s="15" t="s">
        <v>295</v>
      </c>
      <c r="C221" s="19" t="s">
        <v>11</v>
      </c>
      <c r="D221" s="23">
        <v>24</v>
      </c>
      <c r="E221" s="24"/>
      <c r="F221" s="5">
        <f t="shared" si="11"/>
        <v>0</v>
      </c>
    </row>
    <row r="222" spans="1:6" ht="23.25" customHeight="1">
      <c r="A222" s="52" t="s">
        <v>84</v>
      </c>
      <c r="B222" s="15" t="s">
        <v>296</v>
      </c>
      <c r="C222" s="19" t="s">
        <v>11</v>
      </c>
      <c r="D222" s="23">
        <v>6</v>
      </c>
      <c r="E222" s="24"/>
      <c r="F222" s="5">
        <f t="shared" si="11"/>
        <v>0</v>
      </c>
    </row>
    <row r="223" spans="1:6" ht="23.25" customHeight="1">
      <c r="A223" s="192" t="s">
        <v>40</v>
      </c>
      <c r="B223" s="196" t="s">
        <v>69</v>
      </c>
      <c r="C223" s="197"/>
      <c r="D223" s="198"/>
      <c r="E223" s="199"/>
      <c r="F223" s="195">
        <f>SUM(F224:F228)</f>
        <v>0</v>
      </c>
    </row>
    <row r="224" spans="1:6" ht="23.25" customHeight="1">
      <c r="A224" s="52" t="s">
        <v>98</v>
      </c>
      <c r="B224" s="15" t="s">
        <v>297</v>
      </c>
      <c r="C224" s="19" t="s">
        <v>11</v>
      </c>
      <c r="D224" s="23">
        <v>24</v>
      </c>
      <c r="E224" s="24"/>
      <c r="F224" s="5">
        <f aca="true" t="shared" si="12" ref="F224:F232">ROUND(D224*E224,2)</f>
        <v>0</v>
      </c>
    </row>
    <row r="225" spans="1:6" ht="23.25" customHeight="1">
      <c r="A225" s="52" t="s">
        <v>99</v>
      </c>
      <c r="B225" s="15" t="s">
        <v>298</v>
      </c>
      <c r="C225" s="19" t="s">
        <v>11</v>
      </c>
      <c r="D225" s="23">
        <v>7</v>
      </c>
      <c r="E225" s="24"/>
      <c r="F225" s="5">
        <f t="shared" si="12"/>
        <v>0</v>
      </c>
    </row>
    <row r="226" spans="1:6" ht="23.25" customHeight="1">
      <c r="A226" s="52" t="s">
        <v>100</v>
      </c>
      <c r="B226" s="15" t="s">
        <v>301</v>
      </c>
      <c r="C226" s="19" t="s">
        <v>11</v>
      </c>
      <c r="D226" s="23">
        <v>6</v>
      </c>
      <c r="E226" s="24"/>
      <c r="F226" s="5">
        <f t="shared" si="12"/>
        <v>0</v>
      </c>
    </row>
    <row r="227" spans="1:6" ht="23.25" customHeight="1">
      <c r="A227" s="52" t="s">
        <v>101</v>
      </c>
      <c r="B227" s="15" t="s">
        <v>299</v>
      </c>
      <c r="C227" s="19" t="s">
        <v>11</v>
      </c>
      <c r="D227" s="23">
        <v>46</v>
      </c>
      <c r="E227" s="24"/>
      <c r="F227" s="5">
        <f t="shared" si="12"/>
        <v>0</v>
      </c>
    </row>
    <row r="228" spans="1:6" ht="23.25" customHeight="1">
      <c r="A228" s="52" t="s">
        <v>102</v>
      </c>
      <c r="B228" s="15" t="s">
        <v>300</v>
      </c>
      <c r="C228" s="19" t="s">
        <v>11</v>
      </c>
      <c r="D228" s="23">
        <v>15</v>
      </c>
      <c r="E228" s="24"/>
      <c r="F228" s="5">
        <f t="shared" si="12"/>
        <v>0</v>
      </c>
    </row>
    <row r="229" spans="1:6" ht="39.75" customHeight="1">
      <c r="A229" s="52" t="s">
        <v>51</v>
      </c>
      <c r="B229" s="234" t="s">
        <v>205</v>
      </c>
      <c r="C229" s="19" t="s">
        <v>12</v>
      </c>
      <c r="D229" s="23">
        <v>112</v>
      </c>
      <c r="E229" s="24"/>
      <c r="F229" s="5">
        <f t="shared" si="12"/>
        <v>0</v>
      </c>
    </row>
    <row r="230" spans="1:6" ht="23.25" customHeight="1">
      <c r="A230" s="52" t="s">
        <v>63</v>
      </c>
      <c r="B230" s="6" t="s">
        <v>61</v>
      </c>
      <c r="C230" s="19" t="s">
        <v>11</v>
      </c>
      <c r="D230" s="23">
        <f>SUM(D207:D207)</f>
        <v>1</v>
      </c>
      <c r="E230" s="24"/>
      <c r="F230" s="5">
        <f t="shared" si="12"/>
        <v>0</v>
      </c>
    </row>
    <row r="231" spans="1:6" ht="23.25" customHeight="1">
      <c r="A231" s="52" t="s">
        <v>204</v>
      </c>
      <c r="B231" s="6" t="s">
        <v>70</v>
      </c>
      <c r="C231" s="20" t="s">
        <v>11</v>
      </c>
      <c r="D231" s="26">
        <f>SUM(D209:D222)</f>
        <v>133</v>
      </c>
      <c r="E231" s="18"/>
      <c r="F231" s="5">
        <f t="shared" si="12"/>
        <v>0</v>
      </c>
    </row>
    <row r="232" spans="1:6" ht="23.25" customHeight="1">
      <c r="A232" s="52" t="s">
        <v>222</v>
      </c>
      <c r="B232" s="6" t="s">
        <v>62</v>
      </c>
      <c r="C232" s="20" t="s">
        <v>11</v>
      </c>
      <c r="D232" s="26">
        <f>SUM(D224:D228)</f>
        <v>98</v>
      </c>
      <c r="E232" s="18"/>
      <c r="F232" s="5">
        <f t="shared" si="12"/>
        <v>0</v>
      </c>
    </row>
    <row r="233" spans="1:6" ht="23.25" customHeight="1">
      <c r="A233" s="207" t="s">
        <v>196</v>
      </c>
      <c r="B233" s="208" t="s">
        <v>197</v>
      </c>
      <c r="C233" s="255"/>
      <c r="D233" s="256"/>
      <c r="E233" s="257"/>
      <c r="F233" s="209">
        <f>SUM(F234:F235)</f>
        <v>0</v>
      </c>
    </row>
    <row r="234" spans="1:6" ht="40.5" customHeight="1">
      <c r="A234" s="52" t="s">
        <v>6</v>
      </c>
      <c r="B234" s="136" t="s">
        <v>198</v>
      </c>
      <c r="C234" s="20" t="s">
        <v>12</v>
      </c>
      <c r="D234" s="26">
        <v>189</v>
      </c>
      <c r="E234" s="18"/>
      <c r="F234" s="5">
        <f>E234*D234</f>
        <v>0</v>
      </c>
    </row>
    <row r="235" spans="1:6" ht="30.75" customHeight="1">
      <c r="A235" s="52" t="s">
        <v>52</v>
      </c>
      <c r="B235" s="6" t="s">
        <v>199</v>
      </c>
      <c r="C235" s="20" t="s">
        <v>12</v>
      </c>
      <c r="D235" s="26">
        <v>189</v>
      </c>
      <c r="E235" s="18"/>
      <c r="F235" s="5">
        <f>E235*D235</f>
        <v>0</v>
      </c>
    </row>
    <row r="236" spans="1:6" ht="23.25" customHeight="1">
      <c r="A236" s="210">
        <v>3</v>
      </c>
      <c r="B236" s="211" t="s">
        <v>18</v>
      </c>
      <c r="C236" s="258"/>
      <c r="D236" s="258"/>
      <c r="E236" s="258"/>
      <c r="F236" s="209">
        <f>SUM(F237:F248)</f>
        <v>0</v>
      </c>
    </row>
    <row r="237" spans="1:6" ht="23.25" customHeight="1">
      <c r="A237" s="53" t="s">
        <v>7</v>
      </c>
      <c r="B237" s="6" t="s">
        <v>31</v>
      </c>
      <c r="C237" s="7" t="s">
        <v>11</v>
      </c>
      <c r="D237" s="25">
        <v>84</v>
      </c>
      <c r="E237" s="28"/>
      <c r="F237" s="5">
        <f aca="true" t="shared" si="13" ref="F237:F248">ROUND(D237*E237,2)</f>
        <v>0</v>
      </c>
    </row>
    <row r="238" spans="1:6" ht="23.25" customHeight="1">
      <c r="A238" s="53" t="s">
        <v>8</v>
      </c>
      <c r="B238" s="6" t="s">
        <v>15</v>
      </c>
      <c r="C238" s="7" t="s">
        <v>11</v>
      </c>
      <c r="D238" s="29">
        <v>84</v>
      </c>
      <c r="E238" s="30"/>
      <c r="F238" s="5">
        <f t="shared" si="13"/>
        <v>0</v>
      </c>
    </row>
    <row r="239" spans="1:6" ht="23.25" customHeight="1">
      <c r="A239" s="53" t="s">
        <v>38</v>
      </c>
      <c r="B239" s="6" t="s">
        <v>20</v>
      </c>
      <c r="C239" s="7" t="s">
        <v>11</v>
      </c>
      <c r="D239" s="27">
        <v>23</v>
      </c>
      <c r="E239" s="30"/>
      <c r="F239" s="5">
        <f t="shared" si="13"/>
        <v>0</v>
      </c>
    </row>
    <row r="240" spans="1:6" ht="23.25" customHeight="1">
      <c r="A240" s="53" t="s">
        <v>9</v>
      </c>
      <c r="B240" s="32" t="s">
        <v>16</v>
      </c>
      <c r="C240" s="21" t="s">
        <v>11</v>
      </c>
      <c r="D240" s="29">
        <v>69</v>
      </c>
      <c r="E240" s="33"/>
      <c r="F240" s="22">
        <f t="shared" si="13"/>
        <v>0</v>
      </c>
    </row>
    <row r="241" spans="1:6" ht="23.25" customHeight="1">
      <c r="A241" s="53" t="s">
        <v>21</v>
      </c>
      <c r="B241" s="11" t="s">
        <v>17</v>
      </c>
      <c r="C241" s="21" t="s">
        <v>11</v>
      </c>
      <c r="D241" s="31">
        <v>23</v>
      </c>
      <c r="E241" s="33"/>
      <c r="F241" s="5">
        <f t="shared" si="13"/>
        <v>0</v>
      </c>
    </row>
    <row r="242" spans="1:6" ht="23.25" customHeight="1">
      <c r="A242" s="53" t="s">
        <v>22</v>
      </c>
      <c r="B242" s="11" t="s">
        <v>283</v>
      </c>
      <c r="C242" s="21" t="s">
        <v>13</v>
      </c>
      <c r="D242" s="31">
        <v>0.5</v>
      </c>
      <c r="E242" s="33"/>
      <c r="F242" s="5">
        <f t="shared" si="13"/>
        <v>0</v>
      </c>
    </row>
    <row r="243" spans="1:6" ht="29.25" customHeight="1">
      <c r="A243" s="53" t="s">
        <v>23</v>
      </c>
      <c r="B243" s="6" t="s">
        <v>284</v>
      </c>
      <c r="C243" s="7" t="s">
        <v>10</v>
      </c>
      <c r="D243" s="27">
        <v>1</v>
      </c>
      <c r="E243" s="58"/>
      <c r="F243" s="5">
        <f t="shared" si="13"/>
        <v>0</v>
      </c>
    </row>
    <row r="244" spans="1:6" ht="29.25" customHeight="1">
      <c r="A244" s="53" t="s">
        <v>24</v>
      </c>
      <c r="B244" s="6" t="s">
        <v>109</v>
      </c>
      <c r="C244" s="7" t="s">
        <v>13</v>
      </c>
      <c r="D244" s="27">
        <v>0.16</v>
      </c>
      <c r="E244" s="30"/>
      <c r="F244" s="5">
        <f t="shared" si="13"/>
        <v>0</v>
      </c>
    </row>
    <row r="245" spans="1:6" ht="29.25" customHeight="1">
      <c r="A245" s="53" t="s">
        <v>25</v>
      </c>
      <c r="B245" s="6" t="s">
        <v>386</v>
      </c>
      <c r="C245" s="7" t="s">
        <v>13</v>
      </c>
      <c r="D245" s="27">
        <v>0.16</v>
      </c>
      <c r="E245" s="30"/>
      <c r="F245" s="5">
        <f t="shared" si="13"/>
        <v>0</v>
      </c>
    </row>
    <row r="246" spans="1:6" ht="29.25" customHeight="1">
      <c r="A246" s="53" t="s">
        <v>26</v>
      </c>
      <c r="B246" s="6" t="s">
        <v>173</v>
      </c>
      <c r="C246" s="7" t="s">
        <v>12</v>
      </c>
      <c r="D246" s="27">
        <v>2</v>
      </c>
      <c r="E246" s="30"/>
      <c r="F246" s="5">
        <f t="shared" si="13"/>
        <v>0</v>
      </c>
    </row>
    <row r="247" spans="1:6" ht="29.25" customHeight="1">
      <c r="A247" s="53" t="s">
        <v>32</v>
      </c>
      <c r="B247" s="6" t="s">
        <v>111</v>
      </c>
      <c r="C247" s="7" t="s">
        <v>11</v>
      </c>
      <c r="D247" s="27">
        <v>8</v>
      </c>
      <c r="E247" s="30"/>
      <c r="F247" s="5">
        <f t="shared" si="13"/>
        <v>0</v>
      </c>
    </row>
    <row r="248" spans="1:6" ht="29.25" customHeight="1">
      <c r="A248" s="53" t="s">
        <v>53</v>
      </c>
      <c r="B248" s="6" t="s">
        <v>112</v>
      </c>
      <c r="C248" s="7" t="s">
        <v>12</v>
      </c>
      <c r="D248" s="27">
        <v>2</v>
      </c>
      <c r="E248" s="30"/>
      <c r="F248" s="5">
        <f t="shared" si="13"/>
        <v>0</v>
      </c>
    </row>
    <row r="249" spans="1:6" ht="23.25" customHeight="1">
      <c r="A249" s="212">
        <v>4</v>
      </c>
      <c r="B249" s="213" t="s">
        <v>113</v>
      </c>
      <c r="C249" s="214"/>
      <c r="D249" s="215"/>
      <c r="E249" s="216"/>
      <c r="F249" s="217">
        <f>SUM(F250:F255)</f>
        <v>0</v>
      </c>
    </row>
    <row r="250" spans="1:6" ht="23.25" customHeight="1">
      <c r="A250" s="59" t="s">
        <v>41</v>
      </c>
      <c r="B250" s="6" t="s">
        <v>114</v>
      </c>
      <c r="C250" s="43" t="s">
        <v>11</v>
      </c>
      <c r="D250" s="44">
        <v>119</v>
      </c>
      <c r="E250" s="45"/>
      <c r="F250" s="46">
        <f aca="true" t="shared" si="14" ref="F250:F255">D250*E250</f>
        <v>0</v>
      </c>
    </row>
    <row r="251" spans="1:6" ht="23.25" customHeight="1">
      <c r="A251" s="59" t="s">
        <v>54</v>
      </c>
      <c r="B251" s="6" t="s">
        <v>115</v>
      </c>
      <c r="C251" s="43" t="s">
        <v>11</v>
      </c>
      <c r="D251" s="44">
        <v>119</v>
      </c>
      <c r="E251" s="45"/>
      <c r="F251" s="46">
        <f t="shared" si="14"/>
        <v>0</v>
      </c>
    </row>
    <row r="252" spans="1:6" ht="23.25" customHeight="1">
      <c r="A252" s="59" t="s">
        <v>55</v>
      </c>
      <c r="B252" s="60" t="s">
        <v>116</v>
      </c>
      <c r="C252" s="43" t="s">
        <v>13</v>
      </c>
      <c r="D252" s="44">
        <v>16</v>
      </c>
      <c r="E252" s="45"/>
      <c r="F252" s="46">
        <f t="shared" si="14"/>
        <v>0</v>
      </c>
    </row>
    <row r="253" spans="1:6" ht="23.25" customHeight="1">
      <c r="A253" s="59" t="s">
        <v>56</v>
      </c>
      <c r="B253" s="60" t="s">
        <v>117</v>
      </c>
      <c r="C253" s="43" t="s">
        <v>12</v>
      </c>
      <c r="D253" s="44">
        <v>40</v>
      </c>
      <c r="E253" s="45"/>
      <c r="F253" s="46">
        <f t="shared" si="14"/>
        <v>0</v>
      </c>
    </row>
    <row r="254" spans="1:6" ht="23.25" customHeight="1">
      <c r="A254" s="59" t="s">
        <v>57</v>
      </c>
      <c r="B254" s="60" t="s">
        <v>118</v>
      </c>
      <c r="C254" s="43" t="s">
        <v>13</v>
      </c>
      <c r="D254" s="44">
        <v>16</v>
      </c>
      <c r="E254" s="45"/>
      <c r="F254" s="46">
        <f t="shared" si="14"/>
        <v>0</v>
      </c>
    </row>
    <row r="255" spans="1:6" ht="23.25" customHeight="1">
      <c r="A255" s="59" t="s">
        <v>58</v>
      </c>
      <c r="B255" s="8" t="s">
        <v>119</v>
      </c>
      <c r="C255" s="35" t="s">
        <v>12</v>
      </c>
      <c r="D255" s="36">
        <v>40</v>
      </c>
      <c r="E255" s="37"/>
      <c r="F255" s="46">
        <f t="shared" si="14"/>
        <v>0</v>
      </c>
    </row>
    <row r="256" spans="1:6" ht="23.25" customHeight="1">
      <c r="A256" s="218" t="s">
        <v>42</v>
      </c>
      <c r="B256" s="259" t="s">
        <v>43</v>
      </c>
      <c r="C256" s="259"/>
      <c r="D256" s="259"/>
      <c r="E256" s="259"/>
      <c r="F256" s="209">
        <f>F257</f>
        <v>0</v>
      </c>
    </row>
    <row r="257" spans="1:6" ht="23.25" customHeight="1">
      <c r="A257" s="200" t="s">
        <v>34</v>
      </c>
      <c r="B257" s="201" t="s">
        <v>44</v>
      </c>
      <c r="C257" s="202" t="s">
        <v>10</v>
      </c>
      <c r="D257" s="203">
        <v>1</v>
      </c>
      <c r="E257" s="204" t="s">
        <v>28</v>
      </c>
      <c r="F257" s="204">
        <f>ROUND(SUM(F258:F260),2)</f>
        <v>0</v>
      </c>
    </row>
    <row r="258" spans="1:6" ht="29.25" customHeight="1">
      <c r="A258" s="54" t="s">
        <v>47</v>
      </c>
      <c r="B258" s="8" t="s">
        <v>122</v>
      </c>
      <c r="C258" s="55" t="s">
        <v>11</v>
      </c>
      <c r="D258" s="56">
        <v>1</v>
      </c>
      <c r="E258" s="57"/>
      <c r="F258" s="5">
        <f>ROUND(D258*E258,2)</f>
        <v>0</v>
      </c>
    </row>
    <row r="259" spans="1:10" ht="25.5" customHeight="1">
      <c r="A259" s="54" t="s">
        <v>48</v>
      </c>
      <c r="B259" s="8" t="s">
        <v>191</v>
      </c>
      <c r="C259" s="55" t="s">
        <v>11</v>
      </c>
      <c r="D259" s="56">
        <v>1</v>
      </c>
      <c r="E259" s="57"/>
      <c r="F259" s="5">
        <f>ROUND(D259*E259,2)</f>
        <v>0</v>
      </c>
      <c r="I259" s="14"/>
      <c r="J259" s="14"/>
    </row>
    <row r="260" spans="1:6" ht="25.5">
      <c r="A260" s="54" t="s">
        <v>200</v>
      </c>
      <c r="B260" s="8" t="s">
        <v>267</v>
      </c>
      <c r="C260" s="55" t="s">
        <v>10</v>
      </c>
      <c r="D260" s="56">
        <v>1</v>
      </c>
      <c r="E260" s="57"/>
      <c r="F260" s="5">
        <f>ROUND(D260*E260,2)</f>
        <v>0</v>
      </c>
    </row>
    <row r="261" spans="1:6" ht="19.5" customHeight="1">
      <c r="A261" s="222" t="s">
        <v>268</v>
      </c>
      <c r="B261" s="243" t="s">
        <v>269</v>
      </c>
      <c r="C261" s="244"/>
      <c r="D261" s="244"/>
      <c r="E261" s="245"/>
      <c r="F261" s="219">
        <f>ROUND(SUM(F263:F265),2)</f>
        <v>0</v>
      </c>
    </row>
    <row r="262" spans="1:6" ht="19.5" customHeight="1">
      <c r="A262" s="54" t="s">
        <v>274</v>
      </c>
      <c r="B262" s="220" t="s">
        <v>270</v>
      </c>
      <c r="C262" s="221" t="s">
        <v>13</v>
      </c>
      <c r="D262" s="56">
        <v>13</v>
      </c>
      <c r="E262" s="45"/>
      <c r="F262" s="5">
        <f>ROUND(D262*E262,2)</f>
        <v>0</v>
      </c>
    </row>
    <row r="263" spans="1:6" ht="23.25" customHeight="1">
      <c r="A263" s="54" t="s">
        <v>275</v>
      </c>
      <c r="B263" s="8" t="s">
        <v>271</v>
      </c>
      <c r="C263" s="55" t="s">
        <v>12</v>
      </c>
      <c r="D263" s="56">
        <v>27</v>
      </c>
      <c r="E263" s="45"/>
      <c r="F263" s="5">
        <f>ROUND(D263*E263,2)</f>
        <v>0</v>
      </c>
    </row>
    <row r="264" spans="1:6" ht="23.25" customHeight="1">
      <c r="A264" s="54" t="s">
        <v>276</v>
      </c>
      <c r="B264" s="60" t="s">
        <v>118</v>
      </c>
      <c r="C264" s="43" t="s">
        <v>13</v>
      </c>
      <c r="D264" s="44">
        <v>13</v>
      </c>
      <c r="E264" s="45"/>
      <c r="F264" s="5">
        <f>ROUND(D264*E264,2)</f>
        <v>0</v>
      </c>
    </row>
    <row r="265" spans="1:6" ht="22.5" customHeight="1">
      <c r="A265" s="54" t="s">
        <v>277</v>
      </c>
      <c r="B265" s="8" t="s">
        <v>272</v>
      </c>
      <c r="C265" s="35" t="s">
        <v>12</v>
      </c>
      <c r="D265" s="36">
        <v>40</v>
      </c>
      <c r="E265" s="37"/>
      <c r="F265" s="5">
        <f>ROUND(D265*E265,2)</f>
        <v>0</v>
      </c>
    </row>
    <row r="266" spans="1:6" ht="16.5" customHeight="1">
      <c r="A266" s="224" t="s">
        <v>273</v>
      </c>
      <c r="B266" s="246" t="s">
        <v>282</v>
      </c>
      <c r="C266" s="247"/>
      <c r="D266" s="247"/>
      <c r="E266" s="248"/>
      <c r="F266" s="209">
        <f>F267+F274+F282+F289+F297+F305+F313+F320</f>
        <v>0</v>
      </c>
    </row>
    <row r="267" spans="1:6" ht="25.5" customHeight="1">
      <c r="A267" s="205" t="s">
        <v>278</v>
      </c>
      <c r="B267" s="223" t="s">
        <v>306</v>
      </c>
      <c r="C267" s="236"/>
      <c r="D267" s="237"/>
      <c r="E267" s="238"/>
      <c r="F267" s="206">
        <f>SUM(F268:F273)</f>
        <v>0</v>
      </c>
    </row>
    <row r="268" spans="1:6" ht="25.5" customHeight="1">
      <c r="A268" s="53" t="s">
        <v>307</v>
      </c>
      <c r="B268" s="8" t="s">
        <v>377</v>
      </c>
      <c r="C268" s="55" t="s">
        <v>12</v>
      </c>
      <c r="D268" s="56">
        <v>2</v>
      </c>
      <c r="E268" s="57"/>
      <c r="F268" s="5">
        <f aca="true" t="shared" si="15" ref="F268:F304">ROUND(D268*E268,2)</f>
        <v>0</v>
      </c>
    </row>
    <row r="269" spans="1:6" ht="25.5" customHeight="1">
      <c r="A269" s="53" t="s">
        <v>308</v>
      </c>
      <c r="B269" s="60" t="s">
        <v>118</v>
      </c>
      <c r="C269" s="55" t="s">
        <v>13</v>
      </c>
      <c r="D269" s="56">
        <v>1</v>
      </c>
      <c r="E269" s="57"/>
      <c r="F269" s="5">
        <f t="shared" si="15"/>
        <v>0</v>
      </c>
    </row>
    <row r="270" spans="1:6" ht="25.5" customHeight="1">
      <c r="A270" s="53" t="s">
        <v>309</v>
      </c>
      <c r="B270" s="60" t="s">
        <v>116</v>
      </c>
      <c r="C270" s="55" t="s">
        <v>13</v>
      </c>
      <c r="D270" s="56">
        <v>0.8</v>
      </c>
      <c r="E270" s="57"/>
      <c r="F270" s="5">
        <f t="shared" si="15"/>
        <v>0</v>
      </c>
    </row>
    <row r="271" spans="1:6" ht="25.5" customHeight="1">
      <c r="A271" s="53" t="s">
        <v>310</v>
      </c>
      <c r="B271" s="60" t="s">
        <v>311</v>
      </c>
      <c r="C271" s="55" t="s">
        <v>12</v>
      </c>
      <c r="D271" s="56">
        <v>2</v>
      </c>
      <c r="E271" s="57"/>
      <c r="F271" s="5">
        <f t="shared" si="15"/>
        <v>0</v>
      </c>
    </row>
    <row r="272" spans="1:6" ht="25.5" customHeight="1">
      <c r="A272" s="53" t="s">
        <v>313</v>
      </c>
      <c r="B272" s="8" t="s">
        <v>378</v>
      </c>
      <c r="C272" s="55" t="s">
        <v>11</v>
      </c>
      <c r="D272" s="56">
        <v>7</v>
      </c>
      <c r="E272" s="57"/>
      <c r="F272" s="5">
        <f t="shared" si="15"/>
        <v>0</v>
      </c>
    </row>
    <row r="273" spans="1:6" ht="25.5" customHeight="1">
      <c r="A273" s="53" t="s">
        <v>314</v>
      </c>
      <c r="B273" s="8" t="s">
        <v>312</v>
      </c>
      <c r="C273" s="55" t="s">
        <v>11</v>
      </c>
      <c r="D273" s="56">
        <v>7</v>
      </c>
      <c r="E273" s="57"/>
      <c r="F273" s="5">
        <f t="shared" si="15"/>
        <v>0</v>
      </c>
    </row>
    <row r="274" spans="1:6" ht="25.5" customHeight="1">
      <c r="A274" s="205" t="s">
        <v>279</v>
      </c>
      <c r="B274" s="223" t="s">
        <v>315</v>
      </c>
      <c r="C274" s="236"/>
      <c r="D274" s="237"/>
      <c r="E274" s="238"/>
      <c r="F274" s="206">
        <f>SUM(F275:F281)</f>
        <v>0</v>
      </c>
    </row>
    <row r="275" spans="1:6" ht="25.5" customHeight="1">
      <c r="A275" s="53" t="s">
        <v>316</v>
      </c>
      <c r="B275" s="8" t="s">
        <v>377</v>
      </c>
      <c r="C275" s="55" t="s">
        <v>12</v>
      </c>
      <c r="D275" s="56">
        <v>2</v>
      </c>
      <c r="E275" s="57"/>
      <c r="F275" s="5">
        <f t="shared" si="15"/>
        <v>0</v>
      </c>
    </row>
    <row r="276" spans="1:6" ht="25.5" customHeight="1">
      <c r="A276" s="53" t="s">
        <v>317</v>
      </c>
      <c r="B276" s="60" t="s">
        <v>118</v>
      </c>
      <c r="C276" s="55" t="s">
        <v>13</v>
      </c>
      <c r="D276" s="56">
        <v>1</v>
      </c>
      <c r="E276" s="57"/>
      <c r="F276" s="5">
        <f t="shared" si="15"/>
        <v>0</v>
      </c>
    </row>
    <row r="277" spans="1:6" ht="25.5" customHeight="1">
      <c r="A277" s="53" t="s">
        <v>318</v>
      </c>
      <c r="B277" s="60" t="s">
        <v>116</v>
      </c>
      <c r="C277" s="55" t="s">
        <v>13</v>
      </c>
      <c r="D277" s="56">
        <v>0.8</v>
      </c>
      <c r="E277" s="57"/>
      <c r="F277" s="5">
        <f t="shared" si="15"/>
        <v>0</v>
      </c>
    </row>
    <row r="278" spans="1:6" ht="25.5" customHeight="1">
      <c r="A278" s="53" t="s">
        <v>319</v>
      </c>
      <c r="B278" s="60" t="s">
        <v>311</v>
      </c>
      <c r="C278" s="55" t="s">
        <v>12</v>
      </c>
      <c r="D278" s="56">
        <v>2</v>
      </c>
      <c r="E278" s="57"/>
      <c r="F278" s="5">
        <f t="shared" si="15"/>
        <v>0</v>
      </c>
    </row>
    <row r="279" spans="1:6" ht="25.5" customHeight="1">
      <c r="A279" s="53" t="s">
        <v>320</v>
      </c>
      <c r="B279" s="8" t="s">
        <v>173</v>
      </c>
      <c r="C279" s="55" t="s">
        <v>12</v>
      </c>
      <c r="D279" s="56">
        <v>2</v>
      </c>
      <c r="E279" s="57"/>
      <c r="F279" s="5">
        <f t="shared" si="15"/>
        <v>0</v>
      </c>
    </row>
    <row r="280" spans="1:6" ht="25.5" customHeight="1">
      <c r="A280" s="53" t="s">
        <v>321</v>
      </c>
      <c r="B280" s="8" t="s">
        <v>382</v>
      </c>
      <c r="C280" s="55" t="s">
        <v>13</v>
      </c>
      <c r="D280" s="56">
        <v>0.25</v>
      </c>
      <c r="E280" s="57"/>
      <c r="F280" s="5">
        <f t="shared" si="15"/>
        <v>0</v>
      </c>
    </row>
    <row r="281" spans="1:6" ht="25.5" customHeight="1">
      <c r="A281" s="53" t="s">
        <v>322</v>
      </c>
      <c r="B281" s="8" t="s">
        <v>323</v>
      </c>
      <c r="C281" s="55" t="s">
        <v>13</v>
      </c>
      <c r="D281" s="56">
        <v>0.16</v>
      </c>
      <c r="E281" s="57"/>
      <c r="F281" s="5">
        <f t="shared" si="15"/>
        <v>0</v>
      </c>
    </row>
    <row r="282" spans="1:6" ht="25.5" customHeight="1">
      <c r="A282" s="205" t="s">
        <v>280</v>
      </c>
      <c r="B282" s="223" t="s">
        <v>379</v>
      </c>
      <c r="C282" s="236"/>
      <c r="D282" s="237"/>
      <c r="E282" s="238"/>
      <c r="F282" s="206">
        <f>SUM(F283:F288)</f>
        <v>0</v>
      </c>
    </row>
    <row r="283" spans="1:6" ht="25.5" customHeight="1">
      <c r="A283" s="53" t="s">
        <v>324</v>
      </c>
      <c r="B283" s="8" t="s">
        <v>377</v>
      </c>
      <c r="C283" s="55" t="s">
        <v>12</v>
      </c>
      <c r="D283" s="56">
        <v>4</v>
      </c>
      <c r="E283" s="57"/>
      <c r="F283" s="46">
        <f t="shared" si="15"/>
        <v>0</v>
      </c>
    </row>
    <row r="284" spans="1:6" ht="25.5" customHeight="1">
      <c r="A284" s="53" t="s">
        <v>325</v>
      </c>
      <c r="B284" s="60" t="s">
        <v>118</v>
      </c>
      <c r="C284" s="55" t="s">
        <v>13</v>
      </c>
      <c r="D284" s="56">
        <v>2</v>
      </c>
      <c r="E284" s="57"/>
      <c r="F284" s="46">
        <f t="shared" si="15"/>
        <v>0</v>
      </c>
    </row>
    <row r="285" spans="1:6" ht="25.5" customHeight="1">
      <c r="A285" s="53" t="s">
        <v>326</v>
      </c>
      <c r="B285" s="60" t="s">
        <v>116</v>
      </c>
      <c r="C285" s="55" t="s">
        <v>13</v>
      </c>
      <c r="D285" s="56">
        <v>1.6</v>
      </c>
      <c r="E285" s="57"/>
      <c r="F285" s="46">
        <f t="shared" si="15"/>
        <v>0</v>
      </c>
    </row>
    <row r="286" spans="1:6" ht="25.5" customHeight="1">
      <c r="A286" s="53" t="s">
        <v>327</v>
      </c>
      <c r="B286" s="60" t="s">
        <v>311</v>
      </c>
      <c r="C286" s="55" t="s">
        <v>12</v>
      </c>
      <c r="D286" s="56">
        <v>4</v>
      </c>
      <c r="E286" s="57"/>
      <c r="F286" s="46">
        <f t="shared" si="15"/>
        <v>0</v>
      </c>
    </row>
    <row r="287" spans="1:6" ht="25.5" customHeight="1">
      <c r="A287" s="53" t="s">
        <v>328</v>
      </c>
      <c r="B287" s="8" t="s">
        <v>380</v>
      </c>
      <c r="C287" s="55" t="s">
        <v>11</v>
      </c>
      <c r="D287" s="56">
        <v>13</v>
      </c>
      <c r="E287" s="57"/>
      <c r="F287" s="46">
        <f t="shared" si="15"/>
        <v>0</v>
      </c>
    </row>
    <row r="288" spans="1:6" ht="25.5" customHeight="1">
      <c r="A288" s="53" t="s">
        <v>329</v>
      </c>
      <c r="B288" s="8" t="s">
        <v>312</v>
      </c>
      <c r="C288" s="55" t="s">
        <v>11</v>
      </c>
      <c r="D288" s="56">
        <v>13</v>
      </c>
      <c r="E288" s="57"/>
      <c r="F288" s="46">
        <f t="shared" si="15"/>
        <v>0</v>
      </c>
    </row>
    <row r="289" spans="1:6" ht="25.5" customHeight="1">
      <c r="A289" s="205" t="s">
        <v>281</v>
      </c>
      <c r="B289" s="223" t="s">
        <v>330</v>
      </c>
      <c r="C289" s="236"/>
      <c r="D289" s="237"/>
      <c r="E289" s="238"/>
      <c r="F289" s="206">
        <f>SUM(F290:F296)</f>
        <v>0</v>
      </c>
    </row>
    <row r="290" spans="1:6" ht="25.5" customHeight="1">
      <c r="A290" s="53" t="s">
        <v>332</v>
      </c>
      <c r="B290" s="8" t="s">
        <v>377</v>
      </c>
      <c r="C290" s="55" t="s">
        <v>12</v>
      </c>
      <c r="D290" s="56">
        <v>2</v>
      </c>
      <c r="E290" s="57"/>
      <c r="F290" s="5">
        <f>E290*D290</f>
        <v>0</v>
      </c>
    </row>
    <row r="291" spans="1:6" ht="25.5" customHeight="1">
      <c r="A291" s="53" t="s">
        <v>333</v>
      </c>
      <c r="B291" s="60" t="s">
        <v>118</v>
      </c>
      <c r="C291" s="55" t="s">
        <v>13</v>
      </c>
      <c r="D291" s="56">
        <v>1</v>
      </c>
      <c r="E291" s="57"/>
      <c r="F291" s="5">
        <f aca="true" t="shared" si="16" ref="F291:F296">E291*D291</f>
        <v>0</v>
      </c>
    </row>
    <row r="292" spans="1:6" ht="25.5" customHeight="1">
      <c r="A292" s="53" t="s">
        <v>334</v>
      </c>
      <c r="B292" s="60" t="s">
        <v>116</v>
      </c>
      <c r="C292" s="55" t="s">
        <v>13</v>
      </c>
      <c r="D292" s="56">
        <v>0.8</v>
      </c>
      <c r="E292" s="57"/>
      <c r="F292" s="5">
        <f t="shared" si="16"/>
        <v>0</v>
      </c>
    </row>
    <row r="293" spans="1:6" ht="25.5" customHeight="1">
      <c r="A293" s="53" t="s">
        <v>335</v>
      </c>
      <c r="B293" s="60" t="s">
        <v>311</v>
      </c>
      <c r="C293" s="55" t="s">
        <v>12</v>
      </c>
      <c r="D293" s="56">
        <v>2</v>
      </c>
      <c r="E293" s="57"/>
      <c r="F293" s="5">
        <f t="shared" si="16"/>
        <v>0</v>
      </c>
    </row>
    <row r="294" spans="1:6" ht="25.5" customHeight="1">
      <c r="A294" s="53" t="s">
        <v>336</v>
      </c>
      <c r="B294" s="8" t="s">
        <v>173</v>
      </c>
      <c r="C294" s="55" t="s">
        <v>12</v>
      </c>
      <c r="D294" s="56">
        <v>2</v>
      </c>
      <c r="E294" s="57"/>
      <c r="F294" s="5">
        <f t="shared" si="16"/>
        <v>0</v>
      </c>
    </row>
    <row r="295" spans="1:6" ht="25.5" customHeight="1">
      <c r="A295" s="53" t="s">
        <v>337</v>
      </c>
      <c r="B295" s="8" t="s">
        <v>376</v>
      </c>
      <c r="C295" s="55" t="s">
        <v>231</v>
      </c>
      <c r="D295" s="56">
        <v>0.1</v>
      </c>
      <c r="E295" s="57"/>
      <c r="F295" s="5">
        <f>E295*D295</f>
        <v>0</v>
      </c>
    </row>
    <row r="296" spans="1:6" ht="25.5" customHeight="1">
      <c r="A296" s="53" t="s">
        <v>338</v>
      </c>
      <c r="B296" s="8" t="s">
        <v>331</v>
      </c>
      <c r="C296" s="55" t="s">
        <v>10</v>
      </c>
      <c r="D296" s="56">
        <v>1</v>
      </c>
      <c r="E296" s="57"/>
      <c r="F296" s="5">
        <f t="shared" si="16"/>
        <v>0</v>
      </c>
    </row>
    <row r="297" spans="1:6" ht="25.5" customHeight="1">
      <c r="A297" s="205" t="s">
        <v>285</v>
      </c>
      <c r="B297" s="223" t="s">
        <v>339</v>
      </c>
      <c r="C297" s="236"/>
      <c r="D297" s="237"/>
      <c r="E297" s="238"/>
      <c r="F297" s="206">
        <f>SUM(F298:F304)</f>
        <v>0</v>
      </c>
    </row>
    <row r="298" spans="1:6" ht="25.5" customHeight="1">
      <c r="A298" s="53" t="s">
        <v>340</v>
      </c>
      <c r="B298" s="8" t="s">
        <v>377</v>
      </c>
      <c r="C298" s="55" t="s">
        <v>12</v>
      </c>
      <c r="D298" s="56">
        <v>2</v>
      </c>
      <c r="E298" s="57"/>
      <c r="F298" s="5">
        <f>E298*D298</f>
        <v>0</v>
      </c>
    </row>
    <row r="299" spans="1:6" ht="25.5" customHeight="1">
      <c r="A299" s="53" t="s">
        <v>341</v>
      </c>
      <c r="B299" s="60" t="s">
        <v>118</v>
      </c>
      <c r="C299" s="55" t="s">
        <v>13</v>
      </c>
      <c r="D299" s="56">
        <v>1</v>
      </c>
      <c r="E299" s="57"/>
      <c r="F299" s="5">
        <f>E299*D299</f>
        <v>0</v>
      </c>
    </row>
    <row r="300" spans="1:6" ht="25.5" customHeight="1">
      <c r="A300" s="53" t="s">
        <v>342</v>
      </c>
      <c r="B300" s="60" t="s">
        <v>116</v>
      </c>
      <c r="C300" s="55" t="s">
        <v>13</v>
      </c>
      <c r="D300" s="56">
        <v>0.8</v>
      </c>
      <c r="E300" s="57"/>
      <c r="F300" s="5">
        <f t="shared" si="15"/>
        <v>0</v>
      </c>
    </row>
    <row r="301" spans="1:6" ht="25.5" customHeight="1">
      <c r="A301" s="53" t="s">
        <v>343</v>
      </c>
      <c r="B301" s="60" t="s">
        <v>311</v>
      </c>
      <c r="C301" s="55" t="s">
        <v>12</v>
      </c>
      <c r="D301" s="56">
        <v>2</v>
      </c>
      <c r="E301" s="57"/>
      <c r="F301" s="5">
        <f t="shared" si="15"/>
        <v>0</v>
      </c>
    </row>
    <row r="302" spans="1:6" ht="25.5" customHeight="1">
      <c r="A302" s="53" t="s">
        <v>344</v>
      </c>
      <c r="B302" s="8" t="s">
        <v>173</v>
      </c>
      <c r="C302" s="55" t="s">
        <v>12</v>
      </c>
      <c r="D302" s="56">
        <v>2</v>
      </c>
      <c r="E302" s="57"/>
      <c r="F302" s="5">
        <f t="shared" si="15"/>
        <v>0</v>
      </c>
    </row>
    <row r="303" spans="1:6" ht="25.5" customHeight="1">
      <c r="A303" s="53" t="s">
        <v>345</v>
      </c>
      <c r="B303" s="8" t="s">
        <v>381</v>
      </c>
      <c r="C303" s="55" t="s">
        <v>13</v>
      </c>
      <c r="D303" s="56">
        <v>0.25</v>
      </c>
      <c r="E303" s="57"/>
      <c r="F303" s="5">
        <f t="shared" si="15"/>
        <v>0</v>
      </c>
    </row>
    <row r="304" spans="1:6" ht="25.5" customHeight="1">
      <c r="A304" s="53" t="s">
        <v>346</v>
      </c>
      <c r="B304" s="8" t="s">
        <v>347</v>
      </c>
      <c r="C304" s="55" t="s">
        <v>13</v>
      </c>
      <c r="D304" s="56">
        <v>0.16</v>
      </c>
      <c r="E304" s="57"/>
      <c r="F304" s="5">
        <f t="shared" si="15"/>
        <v>0</v>
      </c>
    </row>
    <row r="305" spans="1:6" ht="25.5" customHeight="1">
      <c r="A305" s="205" t="s">
        <v>286</v>
      </c>
      <c r="B305" s="223" t="s">
        <v>348</v>
      </c>
      <c r="C305" s="236"/>
      <c r="D305" s="237"/>
      <c r="E305" s="238"/>
      <c r="F305" s="206">
        <f>SUM(F306:F312)</f>
        <v>0</v>
      </c>
    </row>
    <row r="306" spans="1:6" ht="25.5" customHeight="1">
      <c r="A306" s="53" t="s">
        <v>349</v>
      </c>
      <c r="B306" s="8" t="s">
        <v>377</v>
      </c>
      <c r="C306" s="55" t="s">
        <v>12</v>
      </c>
      <c r="D306" s="56">
        <v>2</v>
      </c>
      <c r="E306" s="57"/>
      <c r="F306" s="5">
        <f>E306*D306</f>
        <v>0</v>
      </c>
    </row>
    <row r="307" spans="1:6" ht="25.5" customHeight="1">
      <c r="A307" s="53" t="s">
        <v>352</v>
      </c>
      <c r="B307" s="60" t="s">
        <v>118</v>
      </c>
      <c r="C307" s="55" t="s">
        <v>13</v>
      </c>
      <c r="D307" s="56">
        <v>1</v>
      </c>
      <c r="E307" s="57"/>
      <c r="F307" s="5">
        <f aca="true" t="shared" si="17" ref="F307:F312">E307*D307</f>
        <v>0</v>
      </c>
    </row>
    <row r="308" spans="1:6" ht="25.5" customHeight="1">
      <c r="A308" s="53" t="s">
        <v>353</v>
      </c>
      <c r="B308" s="60" t="s">
        <v>116</v>
      </c>
      <c r="C308" s="55" t="s">
        <v>13</v>
      </c>
      <c r="D308" s="56">
        <v>0.8</v>
      </c>
      <c r="E308" s="57"/>
      <c r="F308" s="5">
        <f t="shared" si="17"/>
        <v>0</v>
      </c>
    </row>
    <row r="309" spans="1:6" ht="25.5" customHeight="1">
      <c r="A309" s="53" t="s">
        <v>354</v>
      </c>
      <c r="B309" s="60" t="s">
        <v>311</v>
      </c>
      <c r="C309" s="55" t="s">
        <v>12</v>
      </c>
      <c r="D309" s="56">
        <v>2</v>
      </c>
      <c r="E309" s="57"/>
      <c r="F309" s="5">
        <f t="shared" si="17"/>
        <v>0</v>
      </c>
    </row>
    <row r="310" spans="1:6" ht="25.5" customHeight="1">
      <c r="A310" s="53" t="s">
        <v>355</v>
      </c>
      <c r="B310" s="8" t="s">
        <v>173</v>
      </c>
      <c r="C310" s="55" t="s">
        <v>12</v>
      </c>
      <c r="D310" s="56">
        <v>2</v>
      </c>
      <c r="E310" s="57"/>
      <c r="F310" s="5">
        <f t="shared" si="17"/>
        <v>0</v>
      </c>
    </row>
    <row r="311" spans="1:6" ht="25.5" customHeight="1">
      <c r="A311" s="53" t="s">
        <v>356</v>
      </c>
      <c r="B311" s="8" t="s">
        <v>350</v>
      </c>
      <c r="C311" s="55" t="s">
        <v>13</v>
      </c>
      <c r="D311" s="56">
        <v>0.16</v>
      </c>
      <c r="E311" s="57"/>
      <c r="F311" s="5">
        <f t="shared" si="17"/>
        <v>0</v>
      </c>
    </row>
    <row r="312" spans="1:6" ht="25.5" customHeight="1">
      <c r="A312" s="53" t="s">
        <v>357</v>
      </c>
      <c r="B312" s="8" t="s">
        <v>351</v>
      </c>
      <c r="C312" s="55" t="s">
        <v>13</v>
      </c>
      <c r="D312" s="56">
        <v>0.16</v>
      </c>
      <c r="E312" s="57"/>
      <c r="F312" s="5">
        <f t="shared" si="17"/>
        <v>0</v>
      </c>
    </row>
    <row r="313" spans="1:6" ht="25.5" customHeight="1">
      <c r="A313" s="205" t="s">
        <v>287</v>
      </c>
      <c r="B313" s="223" t="s">
        <v>358</v>
      </c>
      <c r="C313" s="236"/>
      <c r="D313" s="237"/>
      <c r="E313" s="238"/>
      <c r="F313" s="206">
        <f>SUM(F314:F319)</f>
        <v>0</v>
      </c>
    </row>
    <row r="314" spans="1:6" ht="25.5" customHeight="1">
      <c r="A314" s="53" t="s">
        <v>359</v>
      </c>
      <c r="B314" s="8" t="s">
        <v>377</v>
      </c>
      <c r="C314" s="55" t="s">
        <v>12</v>
      </c>
      <c r="D314" s="56">
        <v>2</v>
      </c>
      <c r="E314" s="57"/>
      <c r="F314" s="5">
        <f aca="true" t="shared" si="18" ref="F314:F319">E314*D314</f>
        <v>0</v>
      </c>
    </row>
    <row r="315" spans="1:6" ht="25.5" customHeight="1">
      <c r="A315" s="53" t="s">
        <v>361</v>
      </c>
      <c r="B315" s="60" t="s">
        <v>118</v>
      </c>
      <c r="C315" s="55" t="s">
        <v>13</v>
      </c>
      <c r="D315" s="56">
        <v>1</v>
      </c>
      <c r="E315" s="57"/>
      <c r="F315" s="5">
        <f t="shared" si="18"/>
        <v>0</v>
      </c>
    </row>
    <row r="316" spans="1:6" ht="25.5" customHeight="1">
      <c r="A316" s="53" t="s">
        <v>362</v>
      </c>
      <c r="B316" s="60" t="s">
        <v>116</v>
      </c>
      <c r="C316" s="55" t="s">
        <v>13</v>
      </c>
      <c r="D316" s="56">
        <v>1</v>
      </c>
      <c r="E316" s="57"/>
      <c r="F316" s="5">
        <f t="shared" si="18"/>
        <v>0</v>
      </c>
    </row>
    <row r="317" spans="1:6" ht="25.5" customHeight="1">
      <c r="A317" s="53" t="s">
        <v>363</v>
      </c>
      <c r="B317" s="60" t="s">
        <v>311</v>
      </c>
      <c r="C317" s="55" t="s">
        <v>12</v>
      </c>
      <c r="D317" s="56">
        <v>2</v>
      </c>
      <c r="E317" s="57"/>
      <c r="F317" s="5">
        <f t="shared" si="18"/>
        <v>0</v>
      </c>
    </row>
    <row r="318" spans="1:6" ht="25.5" customHeight="1">
      <c r="A318" s="53" t="s">
        <v>364</v>
      </c>
      <c r="B318" s="8" t="s">
        <v>385</v>
      </c>
      <c r="C318" s="55" t="s">
        <v>13</v>
      </c>
      <c r="D318" s="56">
        <v>0.5</v>
      </c>
      <c r="E318" s="57"/>
      <c r="F318" s="5">
        <f t="shared" si="18"/>
        <v>0</v>
      </c>
    </row>
    <row r="319" spans="1:6" ht="25.5" customHeight="1">
      <c r="A319" s="53" t="s">
        <v>365</v>
      </c>
      <c r="B319" s="8" t="s">
        <v>360</v>
      </c>
      <c r="C319" s="55" t="s">
        <v>12</v>
      </c>
      <c r="D319" s="56">
        <v>2</v>
      </c>
      <c r="E319" s="57"/>
      <c r="F319" s="5">
        <f t="shared" si="18"/>
        <v>0</v>
      </c>
    </row>
    <row r="320" spans="1:6" ht="25.5" customHeight="1">
      <c r="A320" s="205" t="s">
        <v>288</v>
      </c>
      <c r="B320" s="223" t="s">
        <v>367</v>
      </c>
      <c r="C320" s="236"/>
      <c r="D320" s="237"/>
      <c r="E320" s="238"/>
      <c r="F320" s="206">
        <f>SUM(F321:F329)</f>
        <v>0</v>
      </c>
    </row>
    <row r="321" spans="1:6" ht="25.5" customHeight="1">
      <c r="A321" s="53" t="s">
        <v>366</v>
      </c>
      <c r="B321" s="8" t="s">
        <v>377</v>
      </c>
      <c r="C321" s="55" t="s">
        <v>12</v>
      </c>
      <c r="D321" s="56">
        <v>2</v>
      </c>
      <c r="E321" s="57"/>
      <c r="F321" s="5">
        <f>E321*D321</f>
        <v>0</v>
      </c>
    </row>
    <row r="322" spans="1:6" ht="25.5" customHeight="1">
      <c r="A322" s="53" t="s">
        <v>368</v>
      </c>
      <c r="B322" s="60" t="s">
        <v>118</v>
      </c>
      <c r="C322" s="55" t="s">
        <v>13</v>
      </c>
      <c r="D322" s="56">
        <v>1</v>
      </c>
      <c r="E322" s="57"/>
      <c r="F322" s="5">
        <f aca="true" t="shared" si="19" ref="F322:F329">E322*D322</f>
        <v>0</v>
      </c>
    </row>
    <row r="323" spans="1:6" ht="25.5" customHeight="1">
      <c r="A323" s="53" t="s">
        <v>369</v>
      </c>
      <c r="B323" s="60" t="s">
        <v>116</v>
      </c>
      <c r="C323" s="55" t="s">
        <v>13</v>
      </c>
      <c r="D323" s="56">
        <v>0.8</v>
      </c>
      <c r="E323" s="57"/>
      <c r="F323" s="5">
        <f t="shared" si="19"/>
        <v>0</v>
      </c>
    </row>
    <row r="324" spans="1:6" ht="25.5" customHeight="1">
      <c r="A324" s="53" t="s">
        <v>370</v>
      </c>
      <c r="B324" s="60" t="s">
        <v>311</v>
      </c>
      <c r="C324" s="55" t="s">
        <v>12</v>
      </c>
      <c r="D324" s="56">
        <v>2</v>
      </c>
      <c r="E324" s="57"/>
      <c r="F324" s="5">
        <f t="shared" si="19"/>
        <v>0</v>
      </c>
    </row>
    <row r="325" spans="1:6" ht="25.5" customHeight="1">
      <c r="A325" s="53" t="s">
        <v>371</v>
      </c>
      <c r="B325" s="8" t="s">
        <v>173</v>
      </c>
      <c r="C325" s="55" t="s">
        <v>12</v>
      </c>
      <c r="D325" s="56">
        <v>2</v>
      </c>
      <c r="E325" s="57"/>
      <c r="F325" s="5">
        <f t="shared" si="19"/>
        <v>0</v>
      </c>
    </row>
    <row r="326" spans="1:6" ht="25.5" customHeight="1">
      <c r="A326" s="53" t="s">
        <v>372</v>
      </c>
      <c r="B326" s="8" t="s">
        <v>350</v>
      </c>
      <c r="C326" s="55" t="s">
        <v>13</v>
      </c>
      <c r="D326" s="56">
        <v>0.1</v>
      </c>
      <c r="E326" s="57"/>
      <c r="F326" s="5">
        <f t="shared" si="19"/>
        <v>0</v>
      </c>
    </row>
    <row r="327" spans="1:6" ht="25.5" customHeight="1">
      <c r="A327" s="53" t="s">
        <v>373</v>
      </c>
      <c r="B327" s="8" t="s">
        <v>351</v>
      </c>
      <c r="C327" s="55" t="s">
        <v>13</v>
      </c>
      <c r="D327" s="56">
        <v>0.1</v>
      </c>
      <c r="E327" s="57"/>
      <c r="F327" s="5">
        <f t="shared" si="19"/>
        <v>0</v>
      </c>
    </row>
    <row r="328" spans="1:6" ht="25.5" customHeight="1">
      <c r="A328" s="53" t="s">
        <v>374</v>
      </c>
      <c r="B328" s="8" t="s">
        <v>383</v>
      </c>
      <c r="C328" s="55" t="s">
        <v>11</v>
      </c>
      <c r="D328" s="56">
        <v>5</v>
      </c>
      <c r="E328" s="57"/>
      <c r="F328" s="5">
        <f t="shared" si="19"/>
        <v>0</v>
      </c>
    </row>
    <row r="329" spans="1:6" ht="25.5" customHeight="1">
      <c r="A329" s="53" t="s">
        <v>375</v>
      </c>
      <c r="B329" s="8" t="s">
        <v>384</v>
      </c>
      <c r="C329" s="55" t="s">
        <v>11</v>
      </c>
      <c r="D329" s="56">
        <v>5</v>
      </c>
      <c r="E329" s="57"/>
      <c r="F329" s="5">
        <f t="shared" si="19"/>
        <v>0</v>
      </c>
    </row>
    <row r="330" spans="1:6" ht="25.5" customHeight="1">
      <c r="A330" s="239" t="s">
        <v>19</v>
      </c>
      <c r="B330" s="240"/>
      <c r="C330" s="240"/>
      <c r="D330" s="240"/>
      <c r="E330" s="241"/>
      <c r="F330" s="225">
        <f>F6+F86+F139+F204</f>
        <v>0</v>
      </c>
    </row>
    <row r="331" ht="18.75" customHeight="1"/>
    <row r="332" spans="1:6" ht="12.75">
      <c r="A332" s="242"/>
      <c r="B332" s="242"/>
      <c r="C332" s="242"/>
      <c r="D332" s="242"/>
      <c r="E332" s="242"/>
      <c r="F332" s="242"/>
    </row>
    <row r="333" spans="1:6" ht="12.75">
      <c r="A333" s="17"/>
      <c r="B333" s="17"/>
      <c r="C333" s="17"/>
      <c r="D333" s="226"/>
      <c r="E333" s="226"/>
      <c r="F333" s="226"/>
    </row>
    <row r="334" spans="1:6" ht="12.75">
      <c r="A334" s="235"/>
      <c r="B334" s="235"/>
      <c r="C334" s="235"/>
      <c r="D334" s="227"/>
      <c r="F334" s="229"/>
    </row>
    <row r="335" spans="1:6" ht="12.75">
      <c r="A335" s="235"/>
      <c r="B335" s="235"/>
      <c r="C335" s="235"/>
      <c r="D335" s="230"/>
      <c r="E335" s="228" t="s">
        <v>390</v>
      </c>
      <c r="F335" s="229"/>
    </row>
    <row r="336" spans="1:6" ht="12.75">
      <c r="A336" s="235"/>
      <c r="B336" s="235"/>
      <c r="C336" s="235"/>
      <c r="D336" s="232"/>
      <c r="E336" s="231"/>
      <c r="F336" s="229"/>
    </row>
  </sheetData>
  <sheetProtection/>
  <mergeCells count="42">
    <mergeCell ref="B191:E191"/>
    <mergeCell ref="A3:F3"/>
    <mergeCell ref="C297:E297"/>
    <mergeCell ref="C11:E11"/>
    <mergeCell ref="B86:E86"/>
    <mergeCell ref="C88:E88"/>
    <mergeCell ref="C113:E113"/>
    <mergeCell ref="B128:E128"/>
    <mergeCell ref="C137:E137"/>
    <mergeCell ref="C199:E199"/>
    <mergeCell ref="C141:E141"/>
    <mergeCell ref="C110:E110"/>
    <mergeCell ref="B256:E256"/>
    <mergeCell ref="A1:F1"/>
    <mergeCell ref="B6:E6"/>
    <mergeCell ref="C52:E52"/>
    <mergeCell ref="B77:E77"/>
    <mergeCell ref="C8:E8"/>
    <mergeCell ref="B139:E139"/>
    <mergeCell ref="C145:E145"/>
    <mergeCell ref="C173:E173"/>
    <mergeCell ref="C176:E176"/>
    <mergeCell ref="B266:E266"/>
    <mergeCell ref="C267:E267"/>
    <mergeCell ref="C274:E274"/>
    <mergeCell ref="C282:E282"/>
    <mergeCell ref="C289:E289"/>
    <mergeCell ref="B204:E204"/>
    <mergeCell ref="C206:E206"/>
    <mergeCell ref="C208:E208"/>
    <mergeCell ref="C233:E233"/>
    <mergeCell ref="C236:E236"/>
    <mergeCell ref="A2:F2"/>
    <mergeCell ref="A335:C335"/>
    <mergeCell ref="A336:C336"/>
    <mergeCell ref="C305:E305"/>
    <mergeCell ref="C313:E313"/>
    <mergeCell ref="C320:E320"/>
    <mergeCell ref="A330:E330"/>
    <mergeCell ref="A332:F332"/>
    <mergeCell ref="A334:C334"/>
    <mergeCell ref="B261:E261"/>
  </mergeCells>
  <printOptions/>
  <pageMargins left="0.5905511811023623" right="0.5905511811023623" top="0.7874015748031497" bottom="0.8267716535433072" header="0.5118110236220472" footer="0.5905511811023623"/>
  <pageSetup firstPageNumber="1" useFirstPageNumber="1" horizontalDpi="600" verticalDpi="600" orientation="landscape" paperSize="9" scale="120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Piotr Szydłowski</cp:lastModifiedBy>
  <cp:lastPrinted>2020-07-31T08:20:08Z</cp:lastPrinted>
  <dcterms:created xsi:type="dcterms:W3CDTF">2016-09-14T08:54:29Z</dcterms:created>
  <dcterms:modified xsi:type="dcterms:W3CDTF">2020-08-03T08:01:34Z</dcterms:modified>
  <cp:category/>
  <cp:version/>
  <cp:contentType/>
  <cp:contentStatus/>
</cp:coreProperties>
</file>